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0" firstSheet="25" activeTab="29"/>
  </bookViews>
  <sheets>
    <sheet name="封面" sheetId="55" r:id="rId1"/>
    <sheet name="目录" sheetId="51" r:id="rId2"/>
    <sheet name="表一—乌尔禾区一般公共预算收入" sheetId="2" r:id="rId3"/>
    <sheet name="表二—乌尔禾区一般公共预算支出" sheetId="3" r:id="rId4"/>
    <sheet name="表三—乌尔禾区基金收入" sheetId="14" r:id="rId5"/>
    <sheet name="表四—乌尔禾区基金支出" sheetId="29" r:id="rId6"/>
    <sheet name="表五-乌尔禾区国有资本经营预算收入" sheetId="56" r:id="rId7"/>
    <sheet name="表六-乌尔禾区国有资本经营预算支出" sheetId="57" r:id="rId8"/>
    <sheet name="表七-社会保险基金预算收入执行情况表" sheetId="62" r:id="rId9"/>
    <sheet name="表八-社会保险基金预算支出执行情况表" sheetId="63" r:id="rId10"/>
    <sheet name="表九—乌尔禾区一般预算收入" sheetId="23" r:id="rId11"/>
    <sheet name="表十-乌尔禾区一般预算支出" sheetId="26" r:id="rId12"/>
    <sheet name="表十一－转移支付补助预算表 " sheetId="48" r:id="rId13"/>
    <sheet name="表十二-对下转移支付表" sheetId="65" r:id="rId14"/>
    <sheet name="表十三-对下转移支付表（分地区）" sheetId="66" r:id="rId15"/>
    <sheet name="表十四-乌尔禾区基金收入" sheetId="27" r:id="rId16"/>
    <sheet name="表十五-乌尔禾区基金支出" sheetId="18" r:id="rId17"/>
    <sheet name="表十六-上级转移支付补助分配表（政府性基金）" sheetId="58" r:id="rId18"/>
    <sheet name="表十七-对下转移支付表（政府性基金）" sheetId="67" r:id="rId19"/>
    <sheet name="表十八-对下转移支付表分地区（政府性基金）" sheetId="68" r:id="rId20"/>
    <sheet name="表十九-乌尔禾区国有资本经营收入" sheetId="54" r:id="rId21"/>
    <sheet name="表二十-乌尔禾区国有资本经营支出" sheetId="53" r:id="rId22"/>
    <sheet name="表二十一-乌尔禾区社会保险基金预算收入表" sheetId="59" r:id="rId23"/>
    <sheet name="表二十二-乌尔禾区社会保险基金预算支出表" sheetId="60" r:id="rId24"/>
    <sheet name="表二十三-乌尔禾区社会保险基金预算结余表" sheetId="61" r:id="rId25"/>
    <sheet name="附表一“三公”经费支出" sheetId="47" r:id="rId26"/>
    <sheet name="附表二一般公共预算支出功能分类" sheetId="44" r:id="rId27"/>
    <sheet name="附表三 一般公共预算支出经济分类" sheetId="49" r:id="rId28"/>
    <sheet name="附表四 乌尔禾区地方政府债务余额情况表" sheetId="52" r:id="rId29"/>
    <sheet name="2020年乌尔禾区一般公共预算基本支出安排情况表" sheetId="64" r:id="rId30"/>
  </sheets>
  <definedNames>
    <definedName name="_xlnm.Print_Area" localSheetId="11">'表十-乌尔禾区一般预算支出'!$A$1:$D$33</definedName>
    <definedName name="_xlnm.Print_Area" localSheetId="3">表二—乌尔禾区一般公共预算支出!$A$1:$F$33</definedName>
    <definedName name="_xlnm.Print_Area" localSheetId="10">表九—乌尔禾区一般预算收入!$A$1:$D$34</definedName>
    <definedName name="_xlnm.Print_Area" localSheetId="4">表三—乌尔禾区基金收入!$A$1:$D$24</definedName>
    <definedName name="_xlnm.Print_Area" localSheetId="15">'表十四-乌尔禾区基金收入'!$A$1:$D$24</definedName>
    <definedName name="_xlnm.Print_Area" localSheetId="16">'表十五-乌尔禾区基金支出'!$A$1:$D$25</definedName>
    <definedName name="_xlnm.Print_Area" localSheetId="5">表四—乌尔禾区基金支出!$A$1:$D$22</definedName>
    <definedName name="_xlnm.Print_Area" localSheetId="2">表一—乌尔禾区一般公共预算收入!$A$1:$F$33</definedName>
    <definedName name="_xlnm.Print_Titles" localSheetId="16">'表十五-乌尔禾区基金支出'!$1:$3</definedName>
    <definedName name="_xlnm.Print_Titles" localSheetId="5">表四—乌尔禾区基金支出!$1:$3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<sst xmlns="http://schemas.openxmlformats.org/spreadsheetml/2006/main" count="1972" uniqueCount="1345">
  <si>
    <t xml:space="preserve">克拉玛依市乌尔禾区2019年预算执行情况和2020年预算（草案）
</t>
  </si>
  <si>
    <t>克 拉 玛 依 市 财 政 局</t>
  </si>
  <si>
    <t>二〇一九年一月</t>
  </si>
  <si>
    <t>目   录</t>
  </si>
  <si>
    <t>第一部分 2019年预算执行情况</t>
  </si>
  <si>
    <t xml:space="preserve">一、2019年一般公共预算收入执行情况表（乌尔禾区) </t>
  </si>
  <si>
    <t xml:space="preserve">二、2019年一般公共预算支出执行情况表（乌尔禾区) </t>
  </si>
  <si>
    <t xml:space="preserve">三、2019年政府性基金预算收入执行情况表（乌尔禾区) </t>
  </si>
  <si>
    <t xml:space="preserve">四、2019年政府性基金预算支出执行情况表（乌尔禾区) </t>
  </si>
  <si>
    <t xml:space="preserve">五、2019年国有资本经营预算收入执行情况表（乌尔禾区) </t>
  </si>
  <si>
    <t xml:space="preserve">六、2019年国有资本经营预算支出执行情况表（乌尔禾区) </t>
  </si>
  <si>
    <t xml:space="preserve">七、2019年社会保险基金预算收入执行情况表（乌尔禾区) </t>
  </si>
  <si>
    <t xml:space="preserve">八、2019年社会保险基金预算支出执行情况表（乌尔禾区) </t>
  </si>
  <si>
    <t>第二部分  2020年一般公共预算安排情况</t>
  </si>
  <si>
    <t xml:space="preserve">九、2020年一般公共预算收入安排情况表（乌尔禾区) </t>
  </si>
  <si>
    <t xml:space="preserve">十、2020年一般公共预算支出安排情况表（乌尔禾区) </t>
  </si>
  <si>
    <t>十一、2020年上级转移支付补助预算表（一般公共预算-乌尔禾区）</t>
  </si>
  <si>
    <t>十二、2020年对下转移支付补助预算表</t>
  </si>
  <si>
    <t>十三、2020年对下转移支付补助预算表（分地区）</t>
  </si>
  <si>
    <t>第三部分  2020年政府性基金预算安排情况</t>
  </si>
  <si>
    <t xml:space="preserve">十四、2020年政府性基金预算收入安排情况表（乌尔禾区) </t>
  </si>
  <si>
    <t xml:space="preserve">十五、2020年政府性基金预算支出安排情况表（乌尔禾区) </t>
  </si>
  <si>
    <t>十六、2020年上级转移支付补助预算表（政府性基金-乌尔禾区）</t>
  </si>
  <si>
    <t>十七、2020年对下转移支付补助预算表（政府性基金）</t>
  </si>
  <si>
    <t>十八、2020年对下转移支付补助预算表分地区（政府性基金）</t>
  </si>
  <si>
    <t>第四部分  2020年国有资本经营预算安排情况</t>
  </si>
  <si>
    <t xml:space="preserve">十九、2020年国有资本经营预算收入安排情况表（乌尔禾区) </t>
  </si>
  <si>
    <t xml:space="preserve">二十、2020年国有资本经营预算支出安排情况表（乌尔禾区) </t>
  </si>
  <si>
    <t>二十一、2020年社会保险基金预算收入表</t>
  </si>
  <si>
    <t>二十二、2020年社会保险基金预算支出表</t>
  </si>
  <si>
    <t>二十三、2020年社会保险基金预算结余表</t>
  </si>
  <si>
    <t>第五部分  附  表</t>
  </si>
  <si>
    <t>附表一、2020年“三公”经费支出预算表</t>
  </si>
  <si>
    <t>附表二、2020年乌尔禾区一般公共预算支出安排情况表（支出功能分类）</t>
  </si>
  <si>
    <t>附表三、2020年乌尔禾区一般公共预算支出安排情况表（政府预算支出经济分类）</t>
  </si>
  <si>
    <t>附表四、2019年乌尔禾区地方政府债务余额情况表</t>
  </si>
  <si>
    <t>附表五、2020年乌尔禾区一般公共预算基本支出安排情况表（政府预算支出经济分类）</t>
  </si>
  <si>
    <t>2019年一般公共预算收入执行情况表(乌尔禾区)</t>
  </si>
  <si>
    <t>表一</t>
  </si>
  <si>
    <t>单位：万元</t>
  </si>
  <si>
    <t>项目</t>
  </si>
  <si>
    <t>上年决算数</t>
  </si>
  <si>
    <t>预算数</t>
  </si>
  <si>
    <t>执行数</t>
  </si>
  <si>
    <t>为预算的%</t>
  </si>
  <si>
    <t>比上年增（减）%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</si>
  <si>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</si>
  <si>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</si>
  <si>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</si>
  <si>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</si>
  <si>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</si>
  <si>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</si>
  <si>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</si>
  <si>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</si>
  <si>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</si>
  <si>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</si>
  <si>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</si>
  <si>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</si>
  <si>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</si>
  <si>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</si>
  <si>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 xml:space="preserve">    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</si>
  <si>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</si>
  <si>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</si>
  <si>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</si>
  <si>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</si>
  <si>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</si>
  <si>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</si>
  <si>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政府住房基金收入</t>
  </si>
  <si>
    <t>　　其他收入</t>
  </si>
  <si>
    <t>一般公共预算收入合计</t>
  </si>
  <si>
    <t>转移性收入合计</t>
  </si>
  <si>
    <t xml:space="preserve">     上级补助收入</t>
  </si>
  <si>
    <t xml:space="preserve">     上年结余</t>
  </si>
  <si>
    <t xml:space="preserve">     调入预算稳定调节基金</t>
  </si>
  <si>
    <t xml:space="preserve">     调入资金</t>
  </si>
  <si>
    <t xml:space="preserve">     债务转贷收入</t>
  </si>
  <si>
    <t>一般公共预算收入总计</t>
  </si>
  <si>
    <t>2019年一般公共预算支出执行情况表(X区)</t>
  </si>
  <si>
    <t>表二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</si>
  <si>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</si>
  <si>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</si>
  <si>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</si>
  <si>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</si>
  <si>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</si>
  <si>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</si>
  <si>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</si>
  <si>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</si>
  <si>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</si>
  <si>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</si>
  <si>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</si>
  <si>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</si>
  <si>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</si>
  <si>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</si>
  <si>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</si>
  <si>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</si>
  <si>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</si>
  <si>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</si>
  <si>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</si>
  <si>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</si>
  <si>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</si>
  <si>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</si>
  <si>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</si>
  <si>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一般公共预算支出合计</t>
  </si>
  <si>
    <t>转移性支出合计</t>
  </si>
  <si>
    <t xml:space="preserve">  上解上级支出</t>
  </si>
  <si>
    <t xml:space="preserve">  安排预算稳定调节基金</t>
  </si>
  <si>
    <t xml:space="preserve">  债务还本支出</t>
  </si>
  <si>
    <t xml:space="preserve">  年终结余</t>
  </si>
  <si>
    <t>一般公共预算支出总计</t>
  </si>
  <si>
    <t>2019年政府性基金预算收入执行情况表(乌尔禾区)</t>
  </si>
  <si>
    <t>表三</t>
  </si>
  <si>
    <t>一、农业土地开发资金收入</t>
  </si>
  <si>
    <t>二、国有土地使用权出让收入</t>
  </si>
  <si>
    <t>四、彩票公益金收入</t>
  </si>
  <si>
    <t>五、城市基础设施配套费收入</t>
  </si>
  <si>
    <t>六、污水处理费收入</t>
  </si>
  <si>
    <t>七、彩票发行机构和彩票销售机构的业务费用</t>
  </si>
  <si>
    <t>八、其他政府性基金收入</t>
  </si>
  <si>
    <t>九、专项债券对应项目专项收入</t>
  </si>
  <si>
    <t>政府性基金预算收入合计</t>
  </si>
  <si>
    <t xml:space="preserve">  上级补助收入</t>
  </si>
  <si>
    <t xml:space="preserve">  上年结余</t>
  </si>
  <si>
    <t xml:space="preserve">  债务转贷收入</t>
  </si>
  <si>
    <t>政府性基金预算收入总计</t>
  </si>
  <si>
    <t>2019年政府性基金预算支出执行情况表(乌尔禾区)</t>
  </si>
  <si>
    <t>表四</t>
  </si>
  <si>
    <t>一、旅游发展基金支出</t>
  </si>
  <si>
    <t>二、大中型水库移民后期扶持基金支出</t>
  </si>
  <si>
    <t>三、国有土地使用权出让收入及对应专项债务收入安排的支出</t>
  </si>
  <si>
    <t>四、农业土地开发资金安排的支出</t>
  </si>
  <si>
    <t>五、城市基础设施配套费安排的支出</t>
  </si>
  <si>
    <t>六、污水处理费安排的支出</t>
  </si>
  <si>
    <t>七、土地储备专项债券收入安排的支出</t>
  </si>
  <si>
    <t>八、其他政府性基金及对应专项债务收入安排的支出</t>
  </si>
  <si>
    <t>九、彩票发行销售机构业务费安排的支出</t>
  </si>
  <si>
    <t>十、彩票公益金安排的支出</t>
  </si>
  <si>
    <t>政府性基金预算支出合计</t>
  </si>
  <si>
    <t>　调出资金</t>
  </si>
  <si>
    <t>政府性基金预算支出总计</t>
  </si>
  <si>
    <t>2019年国有资本经营预算收入执行情况表(乌尔禾区）</t>
  </si>
  <si>
    <t>表五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</si>
  <si>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</si>
  <si>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</si>
  <si>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</si>
  <si>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</si>
  <si>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</si>
  <si>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</si>
  <si>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>上年结余</t>
  </si>
  <si>
    <t>国有资本经营预算收入总计</t>
  </si>
  <si>
    <t>2019年国有资本经营预算支出执行情况表（乌尔禾区）</t>
  </si>
  <si>
    <t>表六</t>
  </si>
  <si>
    <t>一、解决历史遗留问题及改革成本支出</t>
  </si>
  <si>
    <t>二、国有企业资本金注入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</si>
  <si>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</si>
  <si>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公益性设施投资补助支出</t>
    </r>
  </si>
  <si>
    <t xml:space="preserve">      生态环境保护支出</t>
  </si>
  <si>
    <t xml:space="preserve">      支持科技进步支出</t>
  </si>
  <si>
    <t xml:space="preserve">      其他国有资本金注入</t>
  </si>
  <si>
    <t>三、国有企业政策性补贴</t>
  </si>
  <si>
    <t>四、其他国有资本经营预算支出</t>
  </si>
  <si>
    <t>本年支出合计</t>
  </si>
  <si>
    <t>调出资金</t>
  </si>
  <si>
    <t>年终结余</t>
  </si>
  <si>
    <t>国有资本经营预算支出总计</t>
  </si>
  <si>
    <t>2019年社会保险基金预算收入执行情况表</t>
  </si>
  <si>
    <t>表七</t>
  </si>
  <si>
    <r>
      <rPr>
        <sz val="11"/>
        <rFont val="宋体"/>
        <charset val="134"/>
      </rPr>
      <t>比上年增（减）</t>
    </r>
    <r>
      <rPr>
        <sz val="11"/>
        <rFont val="Times New Roman"/>
        <charset val="134"/>
      </rPr>
      <t>%</t>
    </r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</si>
  <si>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</si>
  <si>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</si>
  <si>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</si>
  <si>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</si>
  <si>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五、生育保险基金收入</t>
  </si>
  <si>
    <t>六、城乡居民基本养老保险基金收入</t>
  </si>
  <si>
    <t>七、机关事业单位基本养老保险基金收入</t>
  </si>
  <si>
    <t>八、城乡居民基本医疗保险基金收入</t>
  </si>
  <si>
    <t>九、其他社会保险基金收入</t>
  </si>
  <si>
    <t>上级补助收入</t>
  </si>
  <si>
    <t>社会保险基金预算收入总计</t>
  </si>
  <si>
    <t>注：社会保险基金由市本级统一核算，我区无此预算安排，因此本表为空表</t>
  </si>
  <si>
    <t>2019年社会保险基金预算支出执行情况表</t>
  </si>
  <si>
    <t>表八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</si>
  <si>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</si>
  <si>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</si>
  <si>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</si>
  <si>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</si>
  <si>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五、生育保险基金支出</t>
  </si>
  <si>
    <t>六、城乡居民基本养老保险基金支出</t>
  </si>
  <si>
    <t>七、机关事业单位基本养老保险基金支出</t>
  </si>
  <si>
    <t>八、城乡居民基本医疗保险基金支出</t>
  </si>
  <si>
    <t>上解上级支出</t>
  </si>
  <si>
    <t>社会保险基金预算支出总计</t>
  </si>
  <si>
    <t>2020年一般公共预算收入安排情况表(乌尔禾区)</t>
  </si>
  <si>
    <t>表九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</si>
  <si>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年执行数</t>
    </r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</si>
  <si>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年预算数</t>
    </r>
  </si>
  <si>
    <t xml:space="preserve">    政府住房基金收入</t>
  </si>
  <si>
    <t>转移性收入</t>
  </si>
  <si>
    <t>2020年一般公共预算支出安排情况表(乌尔禾区)</t>
  </si>
  <si>
    <t>表十</t>
  </si>
  <si>
    <t>十四、资源勘探工业信息等支出</t>
  </si>
  <si>
    <t>转移性支出</t>
  </si>
  <si>
    <r>
      <rPr>
        <b/>
        <sz val="14"/>
        <rFont val="宋体"/>
        <charset val="134"/>
      </rPr>
      <t>2020</t>
    </r>
    <r>
      <rPr>
        <b/>
        <sz val="14"/>
        <rFont val="宋体"/>
        <charset val="134"/>
      </rPr>
      <t>年上级转移支付补助预算表</t>
    </r>
  </si>
  <si>
    <t>（一般公共预算-乌尔禾区）</t>
  </si>
  <si>
    <t>表十一</t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</si>
  <si>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19</t>
    </r>
    <r>
      <rPr>
        <sz val="12"/>
        <rFont val="宋体"/>
        <charset val="134"/>
      </rPr>
      <t>年执行数</t>
    </r>
  </si>
  <si>
    <t>一、税收返还</t>
  </si>
  <si>
    <t xml:space="preserve">       所得税基数返还收入</t>
  </si>
  <si>
    <t xml:space="preserve">       增值税税收返还收入</t>
  </si>
  <si>
    <t xml:space="preserve">       消费税税收返还收入</t>
  </si>
  <si>
    <t xml:space="preserve">       其他税收返还收入</t>
  </si>
  <si>
    <t>二、一般性转移支付</t>
  </si>
  <si>
    <t xml:space="preserve">       体制补助收入</t>
  </si>
  <si>
    <t xml:space="preserve">       均衡性转移支付收入</t>
  </si>
  <si>
    <t xml:space="preserve">       县级基本财力保障机制奖补资金收入</t>
  </si>
  <si>
    <t xml:space="preserve">       结算补助收入</t>
  </si>
  <si>
    <t xml:space="preserve">       企事业单位划转补助收入</t>
  </si>
  <si>
    <t xml:space="preserve">       城乡义务教育转移支付收入</t>
  </si>
  <si>
    <t xml:space="preserve">       农村综合改革转移支付收入</t>
  </si>
  <si>
    <t xml:space="preserve">       固定数额补助收入</t>
  </si>
  <si>
    <t xml:space="preserve">       民族地区转移支付收入</t>
  </si>
  <si>
    <t xml:space="preserve">       公共安全共同财政事权转移支付收入</t>
  </si>
  <si>
    <t xml:space="preserve">       教育共同财政事权转移支付收入</t>
  </si>
  <si>
    <t xml:space="preserve">       社会保障和就业共同财政事权转移支付收入</t>
  </si>
  <si>
    <t xml:space="preserve">       卫生健康共同财政事权转移支付收入</t>
  </si>
  <si>
    <t xml:space="preserve">       住房保障共同财政事权转移支付收入</t>
  </si>
  <si>
    <t xml:space="preserve">       其他一般性转移支付收入</t>
  </si>
  <si>
    <t>三、专项转移支付</t>
  </si>
  <si>
    <t>合  计</t>
  </si>
  <si>
    <t xml:space="preserve"> </t>
  </si>
  <si>
    <t>2020年乌尔禾区级对下税收返还和转移支付预算表</t>
  </si>
  <si>
    <t>（一般公共预算）</t>
  </si>
  <si>
    <t>表十二</t>
  </si>
  <si>
    <t>2019年执行数</t>
  </si>
  <si>
    <t>2020年预算数</t>
  </si>
  <si>
    <t xml:space="preserve">       所得税基数返还支出</t>
  </si>
  <si>
    <t xml:space="preserve">       体制补助支出</t>
  </si>
  <si>
    <t xml:space="preserve">       均衡性转移支付支出</t>
  </si>
  <si>
    <t xml:space="preserve">       企事业单位划转补助支出</t>
  </si>
  <si>
    <t xml:space="preserve">       城乡义务教育等转移支付支出</t>
  </si>
  <si>
    <t xml:space="preserve">       固定数额补助支出</t>
  </si>
  <si>
    <t xml:space="preserve">       其他一般性转移支付支出</t>
  </si>
  <si>
    <t>注：我区不涉及对下税收返还及转移支付，所以本表为空表</t>
  </si>
  <si>
    <t>2020年乌尔禾区级对下分地区税收返还和转移支付预算表</t>
  </si>
  <si>
    <t>表十三</t>
  </si>
  <si>
    <t>合计</t>
  </si>
  <si>
    <t>柳树街街道</t>
  </si>
  <si>
    <t>乌尔禾镇</t>
  </si>
  <si>
    <t>未落实到地区数</t>
  </si>
  <si>
    <t xml:space="preserve">       体制补助</t>
  </si>
  <si>
    <t>2020年政府性基金预算收入安排情况表(乌尔禾区)</t>
  </si>
  <si>
    <t>表十四</t>
  </si>
  <si>
    <t>2020年政府性基金预算支出安排情况表(乌尔禾区)</t>
  </si>
  <si>
    <t>表十五</t>
  </si>
  <si>
    <t xml:space="preserve">  上解支出</t>
  </si>
  <si>
    <t xml:space="preserve">  调出资金</t>
  </si>
  <si>
    <t>　债务转贷支出</t>
  </si>
  <si>
    <r>
      <rPr>
        <b/>
        <sz val="14"/>
        <rFont val="宋体"/>
        <charset val="134"/>
      </rPr>
      <t>2020</t>
    </r>
    <r>
      <rPr>
        <b/>
        <sz val="14"/>
        <rFont val="宋体"/>
        <charset val="134"/>
      </rPr>
      <t>年</t>
    </r>
    <r>
      <rPr>
        <b/>
        <sz val="14"/>
        <rFont val="宋体"/>
        <charset val="134"/>
      </rPr>
      <t>上级转移支付补助分配</t>
    </r>
    <r>
      <rPr>
        <b/>
        <sz val="14"/>
        <rFont val="宋体"/>
        <charset val="134"/>
      </rPr>
      <t>表</t>
    </r>
  </si>
  <si>
    <t>（政府性基金-乌尔禾区）</t>
  </si>
  <si>
    <t>表十六</t>
  </si>
  <si>
    <t>政府性基金转移支付</t>
  </si>
  <si>
    <t xml:space="preserve">  一、旅游发展基金收入</t>
  </si>
  <si>
    <t xml:space="preserve">  二、彩票公益金收入</t>
  </si>
  <si>
    <t>（政府性基金预算）</t>
  </si>
  <si>
    <t>表十七</t>
  </si>
  <si>
    <t>表十八</t>
  </si>
  <si>
    <t>2020年国有资本经营预算收入安排情况表(乌尔禾区）</t>
  </si>
  <si>
    <t>表十九</t>
  </si>
  <si>
    <t>2020年国有资本经营预算支出安排情况表（乌尔禾区）</t>
  </si>
  <si>
    <t>表二十</t>
  </si>
  <si>
    <r>
      <rPr>
        <sz val="12"/>
        <rFont val="宋体"/>
        <charset val="134"/>
      </rPr>
      <t>2018</t>
    </r>
    <r>
      <rPr>
        <sz val="12"/>
        <rFont val="宋体"/>
        <charset val="134"/>
      </rPr>
      <t>年执行数</t>
    </r>
  </si>
  <si>
    <r>
      <rPr>
        <sz val="12"/>
        <rFont val="宋体"/>
        <charset val="134"/>
      </rPr>
      <t>2019</t>
    </r>
    <r>
      <rPr>
        <sz val="12"/>
        <rFont val="宋体"/>
        <charset val="134"/>
      </rPr>
      <t>年预算数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</si>
  <si>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公益性设施投资支出</t>
    </r>
  </si>
  <si>
    <t>2020年乌尔禾区社会保险基金预算收入表</t>
  </si>
  <si>
    <t>表二十一</t>
  </si>
  <si>
    <t>项  目</t>
  </si>
  <si>
    <t>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</si>
  <si>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</si>
  <si>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</si>
  <si>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</si>
  <si>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二、机关事业单位基本养老保险基金收入</t>
  </si>
  <si>
    <t>三、城乡居民基本养老保险基金收入</t>
  </si>
  <si>
    <t>四、职工基本医疗保险（含生育保险）基金收入</t>
  </si>
  <si>
    <t>五、城乡居民基本医疗保险基金收入</t>
  </si>
  <si>
    <t>六、工伤保险基金收入</t>
  </si>
  <si>
    <t>七、失业保险基金收入</t>
  </si>
  <si>
    <t>2020年乌尔禾区社会保险基金预算支出表</t>
  </si>
  <si>
    <t>表二十二</t>
  </si>
  <si>
    <t>项　目</t>
  </si>
  <si>
    <t>社会保险基金支出合计</t>
  </si>
  <si>
    <t>　　其中：社会保险待遇支出</t>
  </si>
  <si>
    <t>　　其中：企业职工基本养老保险待遇支出</t>
  </si>
  <si>
    <t>二、机关事业单位基本养老保险基金支出</t>
  </si>
  <si>
    <t>　　其中：机关事业基本养老保险待遇支出</t>
  </si>
  <si>
    <t>三、城乡居民基本养老保险基金支出</t>
  </si>
  <si>
    <t>　　其中：城乡居民基本养老保险待遇支出</t>
  </si>
  <si>
    <t>四、职工基本医疗保险（含生育保险）基金支出</t>
  </si>
  <si>
    <t>　　其中：职工基本医疗保险（含生育保险）待遇支出</t>
  </si>
  <si>
    <t>五、城乡居民基本医疗保险基金支出</t>
  </si>
  <si>
    <t>　　其中：城乡居民基本医疗保险待遇支出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</si>
  <si>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</si>
  <si>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</si>
  <si>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</si>
  <si>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</si>
  <si>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2020年乌尔禾区社会保险基金预算结余表</t>
  </si>
  <si>
    <t>表二十三</t>
  </si>
  <si>
    <t>2020年预算结余数</t>
  </si>
  <si>
    <t>社会保险基金本年收支结余</t>
  </si>
  <si>
    <t>一、企业职工基本养老保险基金本年收支结余</t>
  </si>
  <si>
    <t>二、机关事业单位基本养老保险基金本年收支结余</t>
  </si>
  <si>
    <t>三、城乡居民基本养老保险基金本年收支结余</t>
  </si>
  <si>
    <t>四、职工基本医疗保险(含生育保险)基金本年收支结余</t>
  </si>
  <si>
    <t>五、城乡居民基本医疗保险基金本年收支结余</t>
  </si>
  <si>
    <t>六、工伤保险基金本年收支结余</t>
  </si>
  <si>
    <t>七、失业保险基金本年收支结余</t>
  </si>
  <si>
    <t>社会保险基金年末累计结余</t>
  </si>
  <si>
    <t>一、企业职工基本养老保险基金年末累计结余</t>
  </si>
  <si>
    <t>二、机关事业单位基本养老保险基金年末累计结余</t>
  </si>
  <si>
    <t>三、城乡居民基本养老保险基金年末累计结余</t>
  </si>
  <si>
    <t>四、职工基本医疗保险（含生育保险）基金年末累计结余</t>
  </si>
  <si>
    <t>五、城乡居民基本医疗保险基金年末累计结余</t>
  </si>
  <si>
    <t>六、工伤保险基金年末累计结余</t>
  </si>
  <si>
    <t>七、失业保险基金年末累计结余</t>
  </si>
  <si>
    <t>附表一:2020年克拉玛依乌尔禾区部门“三公”经费支出预算表</t>
  </si>
  <si>
    <t>2019年预算数</t>
  </si>
  <si>
    <t>一、因公出国（境）费用</t>
  </si>
  <si>
    <t>二、公务接待费</t>
  </si>
  <si>
    <t>三、公务用车购置及运行费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</si>
  <si>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其中：（1）公务用车运行维护费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</si>
  <si>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（2）公务用车购置费</t>
    </r>
  </si>
  <si>
    <t>支出合计</t>
  </si>
  <si>
    <t>注：1.公务用车是指党政机关用于履行公务的机动车辆，分为一般公务用车、执法执勤用车、特种专业技术用车和其他用车（如大中型载客车辆、载货车辆）。</t>
  </si>
  <si>
    <r>
      <rPr>
        <sz val="12"/>
        <rFont val="宋体"/>
        <charset val="134"/>
      </rPr>
      <t xml:space="preserve">    2</t>
    </r>
    <r>
      <rPr>
        <sz val="12"/>
        <rFont val="宋体"/>
        <charset val="134"/>
      </rPr>
      <t>.</t>
    </r>
    <r>
      <rPr>
        <sz val="12"/>
        <rFont val="宋体"/>
        <charset val="134"/>
      </rPr>
      <t>公务用车运行维护费反映公务用车燃料费、维修费、过桥过路费、保险费、安全奖励费用等支出。</t>
    </r>
  </si>
  <si>
    <t>附表二：2020年乌尔禾区一般公共预算支出安排情况表（支出功能分类）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</si>
  <si>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</si>
  <si>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</si>
  <si>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</si>
  <si>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</si>
  <si>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</si>
  <si>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</si>
  <si>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</si>
  <si>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</si>
  <si>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</si>
  <si>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</si>
  <si>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</si>
  <si>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</si>
  <si>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</si>
  <si>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</si>
  <si>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</si>
  <si>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</si>
  <si>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</si>
  <si>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</si>
  <si>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</si>
  <si>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</si>
  <si>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</si>
  <si>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</si>
  <si>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</si>
  <si>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</si>
  <si>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</si>
  <si>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</si>
  <si>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</si>
  <si>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</si>
  <si>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</si>
  <si>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</si>
  <si>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</si>
  <si>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</si>
  <si>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</si>
  <si>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</si>
  <si>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</si>
  <si>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</si>
  <si>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</si>
  <si>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</si>
  <si>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</si>
  <si>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</si>
  <si>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</si>
  <si>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</si>
  <si>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</si>
  <si>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</si>
  <si>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</si>
  <si>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</si>
  <si>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</si>
  <si>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</si>
  <si>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</si>
  <si>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</si>
  <si>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</si>
  <si>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</si>
  <si>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</si>
  <si>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</si>
  <si>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</si>
  <si>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</si>
  <si>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</si>
  <si>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</si>
  <si>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</si>
  <si>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</si>
  <si>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</si>
  <si>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</si>
  <si>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</si>
  <si>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</si>
  <si>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</si>
  <si>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</si>
  <si>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</si>
  <si>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</si>
  <si>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</si>
  <si>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</si>
  <si>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</si>
  <si>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</si>
  <si>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</si>
  <si>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</si>
  <si>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</si>
  <si>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</si>
  <si>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</si>
  <si>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</si>
  <si>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</si>
  <si>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</si>
  <si>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</si>
  <si>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</si>
  <si>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</si>
  <si>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</si>
  <si>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</si>
  <si>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</si>
  <si>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</si>
  <si>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</si>
  <si>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</si>
  <si>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</si>
  <si>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</si>
  <si>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</si>
  <si>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</si>
  <si>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</si>
  <si>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</si>
  <si>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</si>
  <si>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</si>
  <si>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</si>
  <si>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</si>
  <si>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</si>
  <si>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</si>
  <si>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</si>
  <si>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</si>
  <si>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</si>
  <si>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</si>
  <si>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</si>
  <si>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</si>
  <si>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</si>
  <si>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</si>
  <si>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</si>
  <si>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</si>
  <si>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</si>
  <si>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</si>
  <si>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</si>
  <si>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</si>
  <si>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</si>
  <si>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</si>
  <si>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</si>
  <si>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</si>
  <si>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</si>
  <si>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</si>
  <si>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</si>
  <si>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</si>
  <si>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</si>
  <si>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</si>
  <si>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</si>
  <si>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</si>
  <si>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</si>
  <si>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</si>
  <si>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</si>
  <si>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</si>
  <si>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</si>
  <si>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</si>
  <si>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</si>
  <si>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</si>
  <si>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</si>
  <si>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</si>
  <si>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</si>
  <si>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</si>
  <si>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</si>
  <si>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</si>
  <si>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  对外合作活动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</si>
  <si>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</si>
  <si>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</si>
  <si>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</si>
  <si>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</si>
  <si>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</si>
  <si>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</si>
  <si>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</si>
  <si>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</si>
  <si>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</si>
  <si>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</si>
  <si>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</si>
  <si>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</si>
  <si>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</si>
  <si>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</si>
  <si>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</si>
  <si>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</si>
  <si>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</si>
  <si>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</si>
  <si>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</si>
  <si>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</si>
  <si>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</si>
  <si>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</si>
  <si>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</si>
  <si>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</si>
  <si>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</si>
  <si>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</si>
  <si>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</si>
  <si>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</si>
  <si>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</si>
  <si>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</si>
  <si>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</si>
  <si>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</si>
  <si>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</si>
  <si>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</si>
  <si>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</si>
  <si>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</si>
  <si>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</si>
  <si>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</si>
  <si>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</si>
  <si>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</si>
  <si>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</si>
  <si>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</si>
  <si>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</si>
  <si>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</si>
  <si>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</si>
  <si>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</si>
  <si>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</si>
  <si>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</si>
  <si>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</si>
  <si>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</si>
  <si>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</si>
  <si>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</si>
  <si>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</si>
  <si>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</si>
  <si>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</si>
  <si>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</si>
  <si>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</si>
  <si>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</si>
  <si>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</si>
  <si>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</si>
  <si>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</si>
  <si>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</si>
  <si>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</si>
  <si>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</si>
  <si>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</si>
  <si>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</si>
  <si>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</si>
  <si>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</si>
  <si>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</si>
  <si>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</si>
  <si>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</si>
  <si>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</si>
  <si>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</si>
  <si>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</si>
  <si>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</si>
  <si>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</si>
  <si>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</si>
  <si>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</si>
  <si>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</si>
  <si>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</si>
  <si>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</si>
  <si>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</si>
  <si>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</si>
  <si>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</si>
  <si>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</si>
  <si>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</si>
  <si>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</si>
  <si>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</si>
  <si>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</si>
  <si>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</si>
  <si>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</si>
  <si>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</si>
  <si>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</si>
  <si>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</si>
  <si>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</si>
  <si>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</si>
  <si>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</si>
  <si>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</si>
  <si>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</si>
  <si>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</si>
  <si>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</si>
  <si>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</si>
  <si>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</si>
  <si>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</si>
  <si>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</si>
  <si>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</si>
  <si>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</si>
  <si>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</si>
  <si>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</si>
  <si>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</si>
  <si>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</si>
  <si>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</si>
  <si>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</si>
  <si>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</si>
  <si>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</si>
  <si>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</si>
  <si>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</si>
  <si>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</si>
  <si>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</si>
  <si>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</si>
  <si>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</si>
  <si>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</si>
  <si>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</si>
  <si>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</si>
  <si>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</si>
  <si>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</si>
  <si>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</si>
  <si>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</si>
  <si>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</si>
  <si>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</si>
  <si>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</si>
  <si>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</si>
  <si>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</si>
  <si>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</si>
  <si>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</si>
  <si>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</si>
  <si>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</si>
  <si>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</si>
  <si>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</si>
  <si>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</si>
  <si>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</si>
  <si>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</si>
  <si>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</si>
  <si>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</si>
  <si>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</si>
  <si>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</si>
  <si>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</si>
  <si>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</si>
  <si>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</si>
  <si>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</si>
  <si>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</si>
  <si>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</si>
  <si>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</si>
  <si>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</si>
  <si>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</si>
  <si>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</si>
  <si>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</si>
  <si>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</si>
  <si>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</si>
  <si>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</si>
  <si>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</si>
  <si>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</si>
  <si>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</si>
  <si>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</si>
  <si>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</si>
  <si>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</si>
  <si>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</si>
  <si>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</si>
  <si>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</si>
  <si>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</si>
  <si>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</si>
  <si>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</si>
  <si>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</si>
  <si>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</si>
  <si>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</si>
  <si>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</si>
  <si>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</si>
  <si>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</si>
  <si>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</si>
  <si>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</si>
  <si>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</si>
  <si>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</si>
  <si>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</si>
  <si>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</si>
  <si>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</si>
  <si>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</si>
  <si>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</si>
  <si>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</si>
  <si>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</si>
  <si>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</si>
  <si>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</si>
  <si>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</si>
  <si>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</si>
  <si>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</si>
  <si>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</si>
  <si>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</si>
  <si>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</si>
  <si>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</si>
  <si>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</si>
  <si>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</si>
  <si>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</si>
  <si>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</si>
  <si>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</si>
  <si>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</si>
  <si>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</si>
  <si>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</si>
  <si>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</si>
  <si>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</si>
  <si>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</si>
  <si>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</si>
  <si>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</si>
  <si>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</si>
  <si>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</si>
  <si>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</si>
  <si>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</si>
  <si>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</si>
  <si>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</si>
  <si>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</si>
  <si>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</si>
  <si>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</si>
  <si>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</si>
  <si>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</si>
  <si>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</si>
  <si>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</si>
  <si>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</si>
  <si>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</si>
  <si>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</si>
  <si>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</si>
  <si>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</si>
  <si>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</si>
  <si>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</si>
  <si>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</si>
  <si>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</si>
  <si>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</si>
  <si>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</si>
  <si>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</si>
  <si>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</si>
  <si>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</si>
  <si>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</si>
  <si>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</si>
  <si>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</si>
  <si>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</si>
  <si>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</si>
  <si>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</si>
  <si>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</si>
  <si>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</si>
  <si>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</si>
  <si>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</si>
  <si>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</si>
  <si>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</si>
  <si>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</si>
  <si>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</si>
  <si>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</si>
  <si>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</si>
  <si>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</si>
  <si>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</si>
  <si>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</si>
  <si>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</si>
  <si>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</si>
  <si>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</si>
  <si>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</si>
  <si>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</si>
  <si>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</si>
  <si>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</si>
  <si>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</si>
  <si>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</si>
  <si>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</si>
  <si>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</si>
  <si>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</si>
  <si>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</si>
  <si>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</si>
  <si>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</si>
  <si>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</si>
  <si>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</si>
  <si>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</si>
  <si>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</si>
  <si>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</si>
  <si>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</si>
  <si>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</si>
  <si>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</si>
  <si>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</si>
  <si>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</si>
  <si>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</si>
  <si>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</si>
  <si>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</si>
  <si>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</si>
  <si>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</si>
  <si>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</si>
  <si>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</si>
  <si>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</si>
  <si>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</si>
  <si>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</si>
  <si>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</si>
  <si>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</si>
  <si>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</si>
  <si>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</si>
  <si>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</si>
  <si>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</si>
  <si>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</si>
  <si>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</si>
  <si>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</si>
  <si>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</si>
  <si>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</si>
  <si>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</si>
  <si>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</si>
  <si>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</si>
  <si>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</si>
  <si>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</si>
  <si>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</si>
  <si>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</si>
  <si>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</si>
  <si>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</si>
  <si>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</si>
  <si>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</si>
  <si>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</si>
  <si>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</si>
  <si>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</si>
  <si>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</si>
  <si>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</si>
  <si>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</si>
  <si>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</si>
  <si>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</si>
  <si>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</si>
  <si>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</si>
  <si>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</si>
  <si>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</si>
  <si>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</si>
  <si>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</si>
  <si>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</si>
  <si>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</si>
  <si>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</si>
  <si>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</si>
  <si>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</si>
  <si>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</si>
  <si>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</si>
  <si>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</si>
  <si>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</si>
  <si>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</si>
  <si>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</si>
  <si>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</si>
  <si>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</si>
  <si>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</si>
  <si>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</si>
  <si>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</si>
  <si>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</si>
  <si>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</si>
  <si>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</si>
  <si>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</si>
  <si>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</si>
  <si>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</si>
  <si>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</si>
  <si>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</si>
  <si>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</si>
  <si>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</si>
  <si>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</si>
  <si>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</si>
  <si>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</si>
  <si>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</si>
  <si>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</si>
  <si>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</si>
  <si>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</si>
  <si>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</si>
  <si>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</si>
  <si>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</si>
  <si>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</si>
  <si>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</si>
  <si>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</si>
  <si>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</si>
  <si>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</si>
  <si>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</si>
  <si>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</si>
  <si>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</si>
  <si>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</si>
  <si>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</si>
  <si>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</si>
  <si>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</si>
  <si>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</si>
  <si>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</si>
  <si>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</si>
  <si>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</si>
  <si>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</si>
  <si>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</si>
  <si>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</si>
  <si>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</si>
  <si>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</si>
  <si>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</si>
  <si>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</si>
  <si>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</si>
  <si>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</si>
  <si>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</si>
  <si>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</si>
  <si>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</si>
  <si>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</si>
  <si>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</si>
  <si>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</si>
  <si>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</si>
  <si>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</si>
  <si>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</si>
  <si>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</si>
  <si>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</si>
  <si>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</si>
  <si>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</si>
  <si>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</si>
  <si>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</si>
  <si>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</si>
  <si>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</si>
  <si>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</si>
  <si>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</si>
  <si>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</si>
  <si>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</si>
  <si>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</si>
  <si>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</si>
  <si>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</si>
  <si>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</si>
  <si>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</si>
  <si>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</si>
  <si>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</si>
  <si>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</si>
  <si>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</si>
  <si>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</si>
  <si>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</si>
  <si>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</si>
  <si>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</si>
  <si>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</si>
  <si>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</si>
  <si>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</si>
  <si>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</si>
  <si>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</si>
  <si>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</si>
  <si>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</si>
  <si>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</si>
  <si>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</si>
  <si>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</si>
  <si>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</si>
  <si>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</si>
  <si>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</si>
  <si>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</si>
  <si>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</si>
  <si>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</si>
  <si>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</si>
  <si>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</si>
  <si>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</si>
  <si>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</si>
  <si>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</si>
  <si>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</si>
  <si>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</si>
  <si>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</si>
  <si>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</si>
  <si>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</si>
  <si>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</si>
  <si>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</si>
  <si>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</si>
  <si>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</si>
  <si>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</si>
  <si>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</si>
  <si>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</si>
  <si>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</si>
  <si>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</si>
  <si>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</si>
  <si>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</si>
  <si>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</si>
  <si>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</si>
  <si>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</si>
  <si>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</si>
  <si>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</si>
  <si>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</si>
  <si>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</si>
  <si>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</si>
  <si>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</si>
  <si>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</si>
  <si>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</si>
  <si>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</si>
  <si>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</si>
  <si>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</si>
  <si>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</si>
  <si>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</si>
  <si>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</si>
  <si>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</si>
  <si>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</si>
  <si>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</si>
  <si>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</si>
  <si>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</si>
  <si>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</si>
  <si>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</si>
  <si>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</si>
  <si>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</si>
  <si>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</si>
  <si>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</si>
  <si>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</si>
  <si>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</si>
  <si>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</si>
  <si>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</si>
  <si>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</si>
  <si>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水行政执法监督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</si>
  <si>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</si>
  <si>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</si>
  <si>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</si>
  <si>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</si>
  <si>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</si>
  <si>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</si>
  <si>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</si>
  <si>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</si>
  <si>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</si>
  <si>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</si>
  <si>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</si>
  <si>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</si>
  <si>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</si>
  <si>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</si>
  <si>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</si>
  <si>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</si>
  <si>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</si>
  <si>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</si>
  <si>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</si>
  <si>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</si>
  <si>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</si>
  <si>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</si>
  <si>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</si>
  <si>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</si>
  <si>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</si>
  <si>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</si>
  <si>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</si>
  <si>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</si>
  <si>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</si>
  <si>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</si>
  <si>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</si>
  <si>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</si>
  <si>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</si>
  <si>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</si>
  <si>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</si>
  <si>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</si>
  <si>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</si>
  <si>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</si>
  <si>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</si>
  <si>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</si>
  <si>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</si>
  <si>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</si>
  <si>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</si>
  <si>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</si>
  <si>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</si>
  <si>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</si>
  <si>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</si>
  <si>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</si>
  <si>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</si>
  <si>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</si>
  <si>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</si>
  <si>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</si>
  <si>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</si>
  <si>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</si>
  <si>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</si>
  <si>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</si>
  <si>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</si>
  <si>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</si>
  <si>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</si>
  <si>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</si>
  <si>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</si>
  <si>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</si>
  <si>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</si>
  <si>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</si>
  <si>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</si>
  <si>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</si>
  <si>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</si>
  <si>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</si>
  <si>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</si>
  <si>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</si>
  <si>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</si>
  <si>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</si>
  <si>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</si>
  <si>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</si>
  <si>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</si>
  <si>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</si>
  <si>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</si>
  <si>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</si>
  <si>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</si>
  <si>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</si>
  <si>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</si>
  <si>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</si>
  <si>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</si>
  <si>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</si>
  <si>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</si>
  <si>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</si>
  <si>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</si>
  <si>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</si>
  <si>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</si>
  <si>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</si>
  <si>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</si>
  <si>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</si>
  <si>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</si>
  <si>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</si>
  <si>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</si>
  <si>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</si>
  <si>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</si>
  <si>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</si>
  <si>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</si>
  <si>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</si>
  <si>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</si>
  <si>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</si>
  <si>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</si>
  <si>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</si>
  <si>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</si>
  <si>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</si>
  <si>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</si>
  <si>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</si>
  <si>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</si>
  <si>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</si>
  <si>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</si>
  <si>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</si>
  <si>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</si>
  <si>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</si>
  <si>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</si>
  <si>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</si>
  <si>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</si>
  <si>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</si>
  <si>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</si>
  <si>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</si>
  <si>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</si>
  <si>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</si>
  <si>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</si>
  <si>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</si>
  <si>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</si>
  <si>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</si>
  <si>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</si>
  <si>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</si>
  <si>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</si>
  <si>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</si>
  <si>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</si>
  <si>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</si>
  <si>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</si>
  <si>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</si>
  <si>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</si>
  <si>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</si>
  <si>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</si>
  <si>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</si>
  <si>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</si>
  <si>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</si>
  <si>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</si>
  <si>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</si>
  <si>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</si>
  <si>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</si>
  <si>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</si>
  <si>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</si>
  <si>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</si>
  <si>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</si>
  <si>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</si>
  <si>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</si>
  <si>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</si>
  <si>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</si>
  <si>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</si>
  <si>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</si>
  <si>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</si>
  <si>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</si>
  <si>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</si>
  <si>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</si>
  <si>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</si>
  <si>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</si>
  <si>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</si>
  <si>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</si>
  <si>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</si>
  <si>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</si>
  <si>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</si>
  <si>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</si>
  <si>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</si>
  <si>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</si>
  <si>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</si>
  <si>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</si>
  <si>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</si>
  <si>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</si>
  <si>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</si>
  <si>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</si>
  <si>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</si>
  <si>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</si>
  <si>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</si>
  <si>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</si>
  <si>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</si>
  <si>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</si>
  <si>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</si>
  <si>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</si>
  <si>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</si>
  <si>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</si>
  <si>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</si>
  <si>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</si>
  <si>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</si>
  <si>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</si>
  <si>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</si>
  <si>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</si>
  <si>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</si>
  <si>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</si>
  <si>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</si>
  <si>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</si>
  <si>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</si>
  <si>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</si>
  <si>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</si>
  <si>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</si>
  <si>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</si>
  <si>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</si>
  <si>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</si>
  <si>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</si>
  <si>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</si>
  <si>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</si>
  <si>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</si>
  <si>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</si>
  <si>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</si>
  <si>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</si>
  <si>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</si>
  <si>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</si>
  <si>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</si>
  <si>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</si>
  <si>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</si>
  <si>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</si>
  <si>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</si>
  <si>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</si>
  <si>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</si>
  <si>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</si>
  <si>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</si>
  <si>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</si>
  <si>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</si>
  <si>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</si>
  <si>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</si>
  <si>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</si>
  <si>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</si>
  <si>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</si>
  <si>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</si>
  <si>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</si>
  <si>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</si>
  <si>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</si>
  <si>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</si>
  <si>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</si>
  <si>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</si>
  <si>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</si>
  <si>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</si>
  <si>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</si>
  <si>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</si>
  <si>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</si>
  <si>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</si>
  <si>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</si>
  <si>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</si>
  <si>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</si>
  <si>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</si>
  <si>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</si>
  <si>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</si>
  <si>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</si>
  <si>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</si>
  <si>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</si>
  <si>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</si>
  <si>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</si>
  <si>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</si>
  <si>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</si>
  <si>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</si>
  <si>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</si>
  <si>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</si>
  <si>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</si>
  <si>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</si>
  <si>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</si>
  <si>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</si>
  <si>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</si>
  <si>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</si>
  <si>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</si>
  <si>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</si>
  <si>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</si>
  <si>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</si>
  <si>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</si>
  <si>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</si>
  <si>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</si>
  <si>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</si>
  <si>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</si>
  <si>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</si>
  <si>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</si>
  <si>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</si>
  <si>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</si>
  <si>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</si>
  <si>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</si>
  <si>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</si>
  <si>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</si>
  <si>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</si>
  <si>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</si>
  <si>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</si>
  <si>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</si>
  <si>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</si>
  <si>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</si>
  <si>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</si>
  <si>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</si>
  <si>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</si>
  <si>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</si>
  <si>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</si>
  <si>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</si>
  <si>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</si>
  <si>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</si>
  <si>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</si>
  <si>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</si>
  <si>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</si>
  <si>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</si>
  <si>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</si>
  <si>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</si>
  <si>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</si>
  <si>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</si>
  <si>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</si>
  <si>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</si>
  <si>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</si>
  <si>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</si>
  <si>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</si>
  <si>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</si>
  <si>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</si>
  <si>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</si>
  <si>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</si>
  <si>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</si>
  <si>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</si>
  <si>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</si>
  <si>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</si>
  <si>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</si>
  <si>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</si>
  <si>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</si>
  <si>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</si>
  <si>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</si>
  <si>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</si>
  <si>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</si>
  <si>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</si>
  <si>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</si>
  <si>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</si>
  <si>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</si>
  <si>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</si>
  <si>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附表三：2020年乌尔禾区一般公共预算支出安排情况表（政府预算支出经济分类）</t>
  </si>
  <si>
    <r>
      <rPr>
        <sz val="12"/>
        <rFont val="宋体"/>
        <charset val="134"/>
      </rPr>
      <t xml:space="preserve">科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</si>
  <si>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基本支出小计</t>
  </si>
  <si>
    <t>项目支出小计</t>
  </si>
  <si>
    <t>机关工资福利支出</t>
  </si>
  <si>
    <t>机关商品和服务支出</t>
  </si>
  <si>
    <t xml:space="preserve">  工资奖金津补贴</t>
  </si>
  <si>
    <t>机关资本性支出（一）</t>
  </si>
  <si>
    <t xml:space="preserve">  社会保障缴费</t>
  </si>
  <si>
    <t>机关资本性支出（二）</t>
  </si>
  <si>
    <t xml:space="preserve">  住房公积金</t>
  </si>
  <si>
    <t>对事业单位经常性补助</t>
  </si>
  <si>
    <t xml:space="preserve">  其他工资福利支出</t>
  </si>
  <si>
    <t>对事业单位资本性补助</t>
  </si>
  <si>
    <t>对企业补助</t>
  </si>
  <si>
    <t xml:space="preserve">  办公费</t>
  </si>
  <si>
    <t>对个人和家庭的补助</t>
  </si>
  <si>
    <t xml:space="preserve">  培训费</t>
  </si>
  <si>
    <t>对社会保障基金补助</t>
  </si>
  <si>
    <t xml:space="preserve">  专用材料购置费</t>
  </si>
  <si>
    <t>债务利息及费用支出</t>
  </si>
  <si>
    <t xml:space="preserve">  委托业务费</t>
  </si>
  <si>
    <t>债务还本支出</t>
  </si>
  <si>
    <t xml:space="preserve">  公务接待费</t>
  </si>
  <si>
    <t xml:space="preserve">  公务用车运行维护费</t>
  </si>
  <si>
    <t>预备费</t>
  </si>
  <si>
    <t xml:space="preserve">  维修（护）费</t>
  </si>
  <si>
    <t>其他支出</t>
  </si>
  <si>
    <t xml:space="preserve">  其他商品和服务支出</t>
  </si>
  <si>
    <t xml:space="preserve">  工资福利支出</t>
  </si>
  <si>
    <t xml:space="preserve">  商品和服务支出</t>
  </si>
  <si>
    <t xml:space="preserve">  社会福利和救助</t>
  </si>
  <si>
    <t xml:space="preserve">  离退休费</t>
  </si>
  <si>
    <t>附表四：2019年度乌尔禾区地方政府债务余额情况表</t>
  </si>
  <si>
    <t>单位:万元</t>
  </si>
  <si>
    <t>一般债务</t>
  </si>
  <si>
    <t>专项债务</t>
  </si>
  <si>
    <t>小计</t>
  </si>
  <si>
    <t>一般债券</t>
  </si>
  <si>
    <t>其他
一般债务</t>
  </si>
  <si>
    <t>外债</t>
  </si>
  <si>
    <t>专项债券</t>
  </si>
  <si>
    <t>其他
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</si>
  <si>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</si>
  <si>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</si>
  <si>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</si>
  <si>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</si>
  <si>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</si>
  <si>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</si>
  <si>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附表五：2020年乌尔禾区一般公共预算基本支出安排情况表（政府预算支出经济分类）</t>
  </si>
  <si>
    <t xml:space="preserve">          单位：万元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</si>
</sst>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0.00"/>
    <numFmt numFmtId="177" formatCode="0_);[Red]\(0\)"/>
    <numFmt numFmtId="178" formatCode="0_ "/>
    <numFmt numFmtId="179" formatCode="#,##0_);[Red]\(#,##0\)"/>
    <numFmt numFmtId="180" formatCode="0.0_ "/>
    <numFmt numFmtId="181" formatCode="#,##0_ "/>
    <numFmt numFmtId="182" formatCode="#,##0_ ;[Red]\-#,##0\ "/>
    <numFmt numFmtId="183" formatCode="#,##0.0_ "/>
  </numFmts>
  <fonts count="57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FF0000"/>
      <name val="宋体"/>
      <charset val="134"/>
    </font>
    <font>
      <sz val="13"/>
      <color indexed="8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4"/>
      <name val="宋体"/>
      <charset val="134"/>
    </font>
    <font>
      <sz val="11"/>
      <name val="Times New Roman"/>
      <charset val="134"/>
    </font>
    <font>
      <b/>
      <sz val="12"/>
      <color theme="1"/>
      <name val="宋体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2"/>
      <color indexed="10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5"/>
      <name val="仿宋_GB2312"/>
      <charset val="134"/>
    </font>
    <font>
      <sz val="11"/>
      <color theme="1"/>
      <name val="方正小标宋简体"/>
      <charset val="134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Tahoma"/>
      <charset val="134"/>
    </font>
    <font>
      <sz val="9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4EE"/>
        <bgColor indexed="64"/>
      </patternFill>
    </fill>
    <fill>
      <patternFill patternType="solid">
        <fgColor rgb="FFF4F8FB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3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2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26" applyNumberFormat="0" applyAlignment="0" applyProtection="0">
      <alignment vertical="center"/>
    </xf>
    <xf numFmtId="0" fontId="45" fillId="6" borderId="27" applyNumberFormat="0" applyAlignment="0" applyProtection="0">
      <alignment vertical="center"/>
    </xf>
    <xf numFmtId="0" fontId="46" fillId="6" borderId="26" applyNumberFormat="0" applyAlignment="0" applyProtection="0">
      <alignment vertical="center"/>
    </xf>
    <xf numFmtId="0" fontId="47" fillId="7" borderId="28" applyNumberFormat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5" fillId="35" borderId="31">
      <alignment horizontal="left" vertical="top" wrapText="1"/>
    </xf>
    <xf numFmtId="176" fontId="56" fillId="36" borderId="31">
      <alignment horizontal="right" vertical="top" wrapText="1"/>
    </xf>
    <xf numFmtId="0" fontId="0" fillId="0" borderId="0">
      <alignment vertical="center"/>
    </xf>
    <xf numFmtId="0" fontId="0" fillId="0" borderId="0"/>
  </cellStyleXfs>
  <cellXfs count="3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7" fontId="0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0" fillId="0" borderId="0" xfId="0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left" vertical="center"/>
    </xf>
    <xf numFmtId="178" fontId="0" fillId="0" borderId="7" xfId="0" applyNumberFormat="1" applyFont="1" applyFill="1" applyBorder="1" applyAlignment="1">
      <alignment horizontal="right" vertical="center"/>
    </xf>
    <xf numFmtId="178" fontId="4" fillId="0" borderId="7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178" fontId="0" fillId="0" borderId="8" xfId="0" applyNumberFormat="1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vertical="center"/>
    </xf>
    <xf numFmtId="178" fontId="6" fillId="2" borderId="13" xfId="0" applyNumberFormat="1" applyFont="1" applyFill="1" applyBorder="1" applyAlignment="1" applyProtection="1">
      <alignment horizontal="left" vertical="center"/>
      <protection locked="0"/>
    </xf>
    <xf numFmtId="18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178" fontId="5" fillId="2" borderId="13" xfId="0" applyNumberFormat="1" applyFont="1" applyFill="1" applyBorder="1" applyAlignment="1" applyProtection="1">
      <alignment horizontal="left" vertical="center"/>
      <protection locked="0"/>
    </xf>
    <xf numFmtId="180" fontId="6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" fontId="6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distributed" vertical="center"/>
    </xf>
    <xf numFmtId="17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6" xfId="0" applyFont="1" applyBorder="1">
      <alignment vertical="center"/>
    </xf>
    <xf numFmtId="179" fontId="0" fillId="0" borderId="5" xfId="0" applyNumberFormat="1" applyFont="1" applyBorder="1" applyAlignment="1">
      <alignment horizontal="right" vertical="center"/>
    </xf>
    <xf numFmtId="180" fontId="0" fillId="0" borderId="12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Font="1">
      <alignment vertical="center"/>
    </xf>
    <xf numFmtId="179" fontId="0" fillId="0" borderId="7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179" fontId="0" fillId="0" borderId="7" xfId="0" applyNumberFormat="1" applyFont="1" applyBorder="1">
      <alignment vertical="center"/>
    </xf>
    <xf numFmtId="179" fontId="0" fillId="0" borderId="0" xfId="0" applyNumberFormat="1" applyFo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12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14" xfId="0" applyNumberFormat="1" applyFont="1" applyBorder="1" applyAlignment="1">
      <alignment horizontal="right" vertical="center"/>
    </xf>
    <xf numFmtId="180" fontId="4" fillId="0" borderId="14" xfId="0" applyNumberFormat="1" applyFont="1" applyBorder="1">
      <alignment vertical="center"/>
    </xf>
    <xf numFmtId="0" fontId="9" fillId="0" borderId="2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2" borderId="0" xfId="0" applyFont="1" applyFill="1" applyAlignment="1"/>
    <xf numFmtId="0" fontId="2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1" fontId="5" fillId="0" borderId="3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1" fontId="6" fillId="0" borderId="3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82" fontId="5" fillId="0" borderId="3" xfId="0" applyNumberFormat="1" applyFont="1" applyFill="1" applyBorder="1" applyAlignment="1" applyProtection="1">
      <alignment horizontal="right" vertical="center"/>
    </xf>
    <xf numFmtId="182" fontId="6" fillId="0" borderId="3" xfId="0" applyNumberFormat="1" applyFont="1" applyFill="1" applyBorder="1" applyAlignment="1" applyProtection="1">
      <alignment horizontal="right" vertical="center"/>
    </xf>
    <xf numFmtId="0" fontId="15" fillId="2" borderId="0" xfId="0" applyNumberFormat="1" applyFont="1" applyFill="1" applyBorder="1" applyAlignment="1" applyProtection="1">
      <alignment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16" fillId="2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Font="1" applyBorder="1" applyAlignment="1">
      <alignment vertical="center"/>
    </xf>
    <xf numFmtId="177" fontId="0" fillId="0" borderId="3" xfId="0" applyNumberForma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179" fontId="0" fillId="0" borderId="12" xfId="0" applyNumberFormat="1" applyFont="1" applyBorder="1" applyAlignment="1">
      <alignment vertical="center"/>
    </xf>
    <xf numFmtId="177" fontId="0" fillId="0" borderId="7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179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center" vertical="center"/>
    </xf>
    <xf numFmtId="177" fontId="0" fillId="0" borderId="7" xfId="0" applyNumberFormat="1" applyFont="1" applyBorder="1">
      <alignment vertical="center"/>
    </xf>
    <xf numFmtId="0" fontId="4" fillId="0" borderId="6" xfId="0" applyFont="1" applyFill="1" applyBorder="1" applyAlignment="1">
      <alignment horizontal="left" vertical="center"/>
    </xf>
    <xf numFmtId="180" fontId="4" fillId="0" borderId="12" xfId="0" applyNumberFormat="1" applyFont="1" applyBorder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179" fontId="0" fillId="0" borderId="7" xfId="0" applyNumberFormat="1" applyBorder="1">
      <alignment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9" fontId="0" fillId="0" borderId="0" xfId="0" applyNumberFormat="1" applyFont="1" applyBorder="1">
      <alignment vertical="center"/>
    </xf>
    <xf numFmtId="177" fontId="0" fillId="0" borderId="0" xfId="0" applyNumberFormat="1" applyFont="1" applyBorder="1">
      <alignment vertical="center"/>
    </xf>
    <xf numFmtId="180" fontId="0" fillId="0" borderId="0" xfId="0" applyNumberFormat="1" applyFont="1" applyBorder="1">
      <alignment vertical="center"/>
    </xf>
    <xf numFmtId="177" fontId="17" fillId="0" borderId="12" xfId="0" applyNumberFormat="1" applyFont="1" applyBorder="1" applyAlignment="1">
      <alignment horizontal="right" vertical="center"/>
    </xf>
    <xf numFmtId="179" fontId="17" fillId="0" borderId="12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justify" wrapText="1"/>
    </xf>
    <xf numFmtId="0" fontId="21" fillId="0" borderId="16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justify" wrapText="1"/>
    </xf>
    <xf numFmtId="0" fontId="21" fillId="0" borderId="0" xfId="0" applyFont="1" applyFill="1" applyBorder="1" applyAlignment="1">
      <alignment horizontal="justify" wrapText="1"/>
    </xf>
    <xf numFmtId="0" fontId="21" fillId="0" borderId="19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wrapText="1"/>
    </xf>
    <xf numFmtId="177" fontId="0" fillId="0" borderId="1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177" fontId="4" fillId="0" borderId="4" xfId="0" applyNumberFormat="1" applyFont="1" applyBorder="1">
      <alignment vertical="center"/>
    </xf>
    <xf numFmtId="180" fontId="4" fillId="0" borderId="12" xfId="0" applyNumberFormat="1" applyFont="1" applyBorder="1" applyAlignment="1">
      <alignment horizontal="right" vertical="center"/>
    </xf>
    <xf numFmtId="0" fontId="0" fillId="0" borderId="6" xfId="0" applyFont="1" applyFill="1" applyBorder="1">
      <alignment vertical="center"/>
    </xf>
    <xf numFmtId="177" fontId="0" fillId="0" borderId="12" xfId="0" applyNumberFormat="1" applyBorder="1">
      <alignment vertical="center"/>
    </xf>
    <xf numFmtId="177" fontId="0" fillId="0" borderId="7" xfId="0" applyNumberFormat="1" applyBorder="1">
      <alignment vertical="center"/>
    </xf>
    <xf numFmtId="180" fontId="0" fillId="0" borderId="0" xfId="0" applyNumberFormat="1" applyFont="1" applyBorder="1" applyAlignment="1">
      <alignment horizontal="right" vertical="center"/>
    </xf>
    <xf numFmtId="177" fontId="4" fillId="0" borderId="7" xfId="0" applyNumberFormat="1" applyFont="1" applyBorder="1">
      <alignment vertical="center"/>
    </xf>
    <xf numFmtId="0" fontId="0" fillId="0" borderId="6" xfId="0" applyNumberFormat="1" applyFill="1" applyBorder="1" applyAlignment="1" applyProtection="1">
      <alignment horizontal="left" vertical="center"/>
    </xf>
    <xf numFmtId="0" fontId="4" fillId="0" borderId="6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177" fontId="4" fillId="0" borderId="13" xfId="0" applyNumberFormat="1" applyFont="1" applyBorder="1">
      <alignment vertical="center"/>
    </xf>
    <xf numFmtId="180" fontId="4" fillId="0" borderId="1" xfId="0" applyNumberFormat="1" applyFont="1" applyBorder="1" applyAlignment="1">
      <alignment horizontal="right" vertical="center"/>
    </xf>
    <xf numFmtId="177" fontId="4" fillId="0" borderId="0" xfId="0" applyNumberFormat="1" applyFont="1" applyBorder="1">
      <alignment vertical="center"/>
    </xf>
    <xf numFmtId="180" fontId="4" fillId="0" borderId="0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0" fillId="0" borderId="3" xfId="0" applyBorder="1" applyAlignment="1">
      <alignment horizontal="center" vertical="center" wrapText="1"/>
    </xf>
    <xf numFmtId="178" fontId="17" fillId="0" borderId="7" xfId="0" applyNumberFormat="1" applyFont="1" applyBorder="1" applyAlignment="1">
      <alignment horizontal="right" vertical="center"/>
    </xf>
    <xf numFmtId="178" fontId="0" fillId="0" borderId="7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 wrapText="1"/>
    </xf>
    <xf numFmtId="178" fontId="4" fillId="0" borderId="7" xfId="0" applyNumberFormat="1" applyFont="1" applyBorder="1" applyAlignment="1">
      <alignment horizontal="right" vertical="center"/>
    </xf>
    <xf numFmtId="180" fontId="4" fillId="0" borderId="0" xfId="0" applyNumberFormat="1" applyFont="1" applyBorder="1">
      <alignment vertical="center"/>
    </xf>
    <xf numFmtId="0" fontId="0" fillId="0" borderId="6" xfId="0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3" xfId="0" applyNumberFormat="1" applyFont="1" applyBorder="1" applyAlignment="1">
      <alignment horizontal="right" vertical="center"/>
    </xf>
    <xf numFmtId="180" fontId="4" fillId="0" borderId="1" xfId="0" applyNumberFormat="1" applyFont="1" applyBorder="1">
      <alignment vertical="center"/>
    </xf>
    <xf numFmtId="178" fontId="0" fillId="0" borderId="7" xfId="0" applyNumberFormat="1" applyFont="1" applyBorder="1" applyAlignment="1">
      <alignment horizontal="left" vertical="center"/>
    </xf>
    <xf numFmtId="178" fontId="0" fillId="0" borderId="12" xfId="0" applyNumberFormat="1" applyFont="1" applyBorder="1" applyAlignment="1">
      <alignment horizontal="right" vertical="center"/>
    </xf>
    <xf numFmtId="178" fontId="17" fillId="0" borderId="12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vertical="center"/>
    </xf>
    <xf numFmtId="0" fontId="20" fillId="0" borderId="20" xfId="0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center" wrapText="1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0" fillId="0" borderId="9" xfId="0" applyFont="1" applyBorder="1" applyAlignment="1">
      <alignment horizontal="center" vertical="center" wrapText="1"/>
    </xf>
    <xf numFmtId="177" fontId="4" fillId="0" borderId="6" xfId="0" applyNumberFormat="1" applyFont="1" applyBorder="1">
      <alignment vertical="center"/>
    </xf>
    <xf numFmtId="177" fontId="0" fillId="0" borderId="0" xfId="0" applyNumberFormat="1" applyFont="1" applyBorder="1" applyAlignment="1">
      <alignment horizontal="right" vertical="center"/>
    </xf>
    <xf numFmtId="180" fontId="0" fillId="0" borderId="12" xfId="0" applyNumberFormat="1" applyFont="1" applyBorder="1" applyAlignment="1">
      <alignment horizontal="right" vertical="center"/>
    </xf>
    <xf numFmtId="180" fontId="4" fillId="0" borderId="14" xfId="0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8" fontId="8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8" fontId="24" fillId="0" borderId="7" xfId="0" applyNumberFormat="1" applyFont="1" applyBorder="1" applyAlignment="1">
      <alignment horizontal="right" vertical="center"/>
    </xf>
    <xf numFmtId="178" fontId="24" fillId="0" borderId="6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8" fontId="24" fillId="0" borderId="13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Font="1" applyFill="1" applyBorder="1" applyAlignment="1">
      <alignment horizontal="left" vertical="center"/>
    </xf>
    <xf numFmtId="178" fontId="24" fillId="0" borderId="12" xfId="0" applyNumberFormat="1" applyFont="1" applyBorder="1" applyAlignment="1">
      <alignment horizontal="right" vertical="center"/>
    </xf>
    <xf numFmtId="178" fontId="24" fillId="0" borderId="14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1" fontId="23" fillId="0" borderId="12" xfId="0" applyNumberFormat="1" applyFont="1" applyFill="1" applyBorder="1" applyAlignment="1">
      <alignment horizontal="right" vertical="center"/>
    </xf>
    <xf numFmtId="183" fontId="23" fillId="0" borderId="1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178" fontId="5" fillId="0" borderId="1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181" fontId="25" fillId="0" borderId="12" xfId="0" applyNumberFormat="1" applyFont="1" applyFill="1" applyBorder="1" applyAlignment="1">
      <alignment horizontal="right" vertical="center"/>
    </xf>
    <xf numFmtId="180" fontId="5" fillId="0" borderId="1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1" fontId="25" fillId="0" borderId="14" xfId="0" applyNumberFormat="1" applyFont="1" applyFill="1" applyBorder="1" applyAlignment="1">
      <alignment horizontal="right" vertical="center"/>
    </xf>
    <xf numFmtId="181" fontId="25" fillId="0" borderId="13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3" fillId="0" borderId="8" xfId="0" applyFont="1" applyFill="1" applyBorder="1" applyAlignment="1">
      <alignment horizontal="center" vertical="center" wrapText="1"/>
    </xf>
    <xf numFmtId="180" fontId="23" fillId="0" borderId="12" xfId="0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vertical="center"/>
    </xf>
    <xf numFmtId="178" fontId="25" fillId="0" borderId="1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180" fontId="26" fillId="0" borderId="12" xfId="0" applyNumberFormat="1" applyFont="1" applyFill="1" applyBorder="1" applyAlignment="1">
      <alignment vertical="center"/>
    </xf>
    <xf numFmtId="180" fontId="25" fillId="0" borderId="12" xfId="0" applyNumberFormat="1" applyFont="1" applyFill="1" applyBorder="1" applyAlignment="1">
      <alignment vertical="center"/>
    </xf>
    <xf numFmtId="180" fontId="25" fillId="0" borderId="14" xfId="0" applyNumberFormat="1" applyFont="1" applyFill="1" applyBorder="1" applyAlignment="1">
      <alignment vertical="center"/>
    </xf>
    <xf numFmtId="18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178" fontId="18" fillId="0" borderId="12" xfId="0" applyNumberFormat="1" applyFont="1" applyBorder="1" applyAlignment="1">
      <alignment horizontal="right" vertical="center"/>
    </xf>
    <xf numFmtId="0" fontId="0" fillId="0" borderId="7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right" vertical="center"/>
    </xf>
    <xf numFmtId="0" fontId="27" fillId="0" borderId="0" xfId="0" applyFont="1" applyBorder="1">
      <alignment vertical="center"/>
    </xf>
    <xf numFmtId="180" fontId="4" fillId="0" borderId="13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>
      <alignment vertical="center"/>
    </xf>
    <xf numFmtId="180" fontId="4" fillId="0" borderId="7" xfId="0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/>
    </xf>
    <xf numFmtId="0" fontId="31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le10" xfId="49"/>
    <cellStyle name="style14" xfId="50"/>
    <cellStyle name="常规 2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J37"/>
  <sheetViews>
    <sheetView workbookViewId="0">
      <selection activeCell="D21" sqref="D21"/>
    </sheetView>
  </sheetViews>
  <sheetFormatPr defaultColWidth="8.9" defaultRowHeight="15"/>
  <cols>
    <col min="1" max="16384" width="8.9" style="313"/>
  </cols>
  <sheetData>
    <row r="7" ht="14.4" customHeight="1" spans="2:10">
      <c r="B7" s="314"/>
      <c r="C7" s="314"/>
      <c r="D7" s="314"/>
      <c r="E7" s="314"/>
      <c r="F7" s="314"/>
      <c r="G7" s="314"/>
      <c r="H7" s="314"/>
      <c r="I7" s="314"/>
      <c r="J7" s="314"/>
    </row>
    <row r="8" ht="14.4" customHeight="1" spans="2:10">
      <c r="B8" s="314"/>
      <c r="C8" s="314"/>
      <c r="D8" s="314"/>
      <c r="E8" s="314"/>
      <c r="F8" s="314"/>
      <c r="G8" s="314"/>
      <c r="H8" s="314"/>
      <c r="I8" s="314"/>
      <c r="J8" s="314"/>
    </row>
    <row r="9" ht="14.4" customHeight="1" spans="1:10">
      <c r="A9" s="314"/>
      <c r="B9" s="314"/>
      <c r="C9" s="314"/>
      <c r="D9" s="314"/>
      <c r="E9" s="314"/>
      <c r="F9" s="314"/>
      <c r="G9" s="314"/>
      <c r="H9" s="314"/>
      <c r="I9" s="314"/>
      <c r="J9" s="314"/>
    </row>
    <row r="10" ht="14.4" customHeight="1" spans="1:10">
      <c r="A10" s="315" t="s">
        <v>0</v>
      </c>
      <c r="B10" s="315"/>
      <c r="C10" s="315"/>
      <c r="D10" s="315"/>
      <c r="E10" s="315"/>
      <c r="F10" s="315"/>
      <c r="G10" s="315"/>
      <c r="H10" s="315"/>
      <c r="I10" s="315"/>
      <c r="J10" s="317"/>
    </row>
    <row r="11" ht="14.4" customHeight="1" spans="1:10">
      <c r="A11" s="315"/>
      <c r="B11" s="315"/>
      <c r="C11" s="315"/>
      <c r="D11" s="315"/>
      <c r="E11" s="315"/>
      <c r="F11" s="315"/>
      <c r="G11" s="315"/>
      <c r="H11" s="315"/>
      <c r="I11" s="315"/>
      <c r="J11" s="317"/>
    </row>
    <row r="12" ht="14.4" customHeight="1" spans="1:10">
      <c r="A12" s="315"/>
      <c r="B12" s="315"/>
      <c r="C12" s="315"/>
      <c r="D12" s="315"/>
      <c r="E12" s="315"/>
      <c r="F12" s="315"/>
      <c r="G12" s="315"/>
      <c r="H12" s="315"/>
      <c r="I12" s="315"/>
      <c r="J12" s="317"/>
    </row>
    <row r="13" ht="14.4" customHeight="1" spans="1:10">
      <c r="A13" s="315"/>
      <c r="B13" s="315"/>
      <c r="C13" s="315"/>
      <c r="D13" s="315"/>
      <c r="E13" s="315"/>
      <c r="F13" s="315"/>
      <c r="G13" s="315"/>
      <c r="H13" s="315"/>
      <c r="I13" s="315"/>
      <c r="J13" s="317"/>
    </row>
    <row r="14" ht="14.4" customHeight="1" spans="1:10">
      <c r="A14" s="315"/>
      <c r="B14" s="315"/>
      <c r="C14" s="315"/>
      <c r="D14" s="315"/>
      <c r="E14" s="315"/>
      <c r="F14" s="315"/>
      <c r="G14" s="315"/>
      <c r="H14" s="315"/>
      <c r="I14" s="315"/>
      <c r="J14" s="317"/>
    </row>
    <row r="15" ht="14.4" customHeight="1" spans="1:10">
      <c r="A15" s="315"/>
      <c r="B15" s="315"/>
      <c r="C15" s="315"/>
      <c r="D15" s="315"/>
      <c r="E15" s="315"/>
      <c r="F15" s="315"/>
      <c r="G15" s="315"/>
      <c r="H15" s="315"/>
      <c r="I15" s="315"/>
      <c r="J15" s="317"/>
    </row>
    <row r="16" ht="14.4" customHeight="1" spans="1:10">
      <c r="A16" s="315"/>
      <c r="B16" s="315"/>
      <c r="C16" s="315"/>
      <c r="D16" s="315"/>
      <c r="E16" s="315"/>
      <c r="F16" s="315"/>
      <c r="G16" s="315"/>
      <c r="H16" s="315"/>
      <c r="I16" s="315"/>
      <c r="J16" s="317"/>
    </row>
    <row r="17" ht="34.5" customHeight="1" spans="1:9">
      <c r="A17" s="315"/>
      <c r="B17" s="315"/>
      <c r="C17" s="315"/>
      <c r="D17" s="315"/>
      <c r="E17" s="315"/>
      <c r="F17" s="315"/>
      <c r="G17" s="315"/>
      <c r="H17" s="315"/>
      <c r="I17" s="315"/>
    </row>
    <row r="18" ht="34.5" spans="2:9">
      <c r="B18" s="314"/>
      <c r="C18" s="314"/>
      <c r="D18" s="314"/>
      <c r="E18" s="314"/>
      <c r="F18" s="314"/>
      <c r="G18" s="314"/>
      <c r="H18" s="314"/>
      <c r="I18" s="314"/>
    </row>
    <row r="19" ht="34.5" spans="2:9">
      <c r="B19" s="314"/>
      <c r="C19" s="314"/>
      <c r="D19" s="314"/>
      <c r="E19" s="314"/>
      <c r="F19" s="314"/>
      <c r="G19" s="314"/>
      <c r="H19" s="314"/>
      <c r="I19" s="314"/>
    </row>
    <row r="20" ht="34.5" spans="2:9">
      <c r="B20" s="314"/>
      <c r="C20" s="314"/>
      <c r="D20" s="314"/>
      <c r="E20" s="314"/>
      <c r="F20" s="314"/>
      <c r="G20" s="314"/>
      <c r="H20" s="314"/>
      <c r="I20" s="314"/>
    </row>
    <row r="21" ht="34.5" spans="2:9">
      <c r="B21" s="314"/>
      <c r="C21" s="314"/>
      <c r="D21" s="314"/>
      <c r="E21" s="314"/>
      <c r="F21" s="314"/>
      <c r="G21" s="314"/>
      <c r="H21" s="314"/>
      <c r="I21" s="314"/>
    </row>
    <row r="36" ht="24" spans="3:8">
      <c r="C36" s="316" t="s">
        <v>1</v>
      </c>
      <c r="D36" s="316"/>
      <c r="E36" s="316"/>
      <c r="F36" s="316"/>
      <c r="G36" s="316"/>
      <c r="H36" s="316"/>
    </row>
    <row r="37" ht="24" spans="3:8">
      <c r="C37" s="316" t="s">
        <v>2</v>
      </c>
      <c r="D37" s="316"/>
      <c r="E37" s="316"/>
      <c r="F37" s="316"/>
      <c r="G37" s="316"/>
      <c r="H37" s="316"/>
    </row>
  </sheetData>
  <mergeCells count="3">
    <mergeCell ref="C36:H36"/>
    <mergeCell ref="C37:H37"/>
    <mergeCell ref="A10:I1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I21" sqref="I21"/>
    </sheetView>
  </sheetViews>
  <sheetFormatPr defaultColWidth="8.75" defaultRowHeight="12" outlineLevelCol="4"/>
  <cols>
    <col min="1" max="1" width="35.6833333333333" style="124" customWidth="1"/>
    <col min="2" max="4" width="13.125" style="124" customWidth="1"/>
    <col min="5" max="7" width="8.75" style="124"/>
    <col min="8" max="8" width="10.1083333333333" style="124" customWidth="1"/>
    <col min="9" max="9" width="9.43333333333333" style="124" customWidth="1"/>
    <col min="10" max="16384" width="8.75" style="124"/>
  </cols>
  <sheetData>
    <row r="1" s="124" customFormat="1" ht="26.25" customHeight="1" spans="1:4">
      <c r="A1" s="3" t="s">
        <v>179</v>
      </c>
      <c r="B1" s="3"/>
      <c r="C1" s="3"/>
      <c r="D1" s="3"/>
    </row>
    <row r="2" s="124" customFormat="1" ht="19.5" customHeight="1" spans="1:4">
      <c r="A2" s="127" t="s">
        <v>180</v>
      </c>
      <c r="B2" s="261"/>
      <c r="C2" s="128" t="s">
        <v>39</v>
      </c>
      <c r="D2" s="128"/>
    </row>
    <row r="3" s="124" customFormat="1" ht="52.5" customHeight="1" spans="1:5">
      <c r="A3" s="262" t="s">
        <v>40</v>
      </c>
      <c r="B3" s="263" t="s">
        <v>41</v>
      </c>
      <c r="C3" s="264" t="s">
        <v>43</v>
      </c>
      <c r="D3" s="263" t="s">
        <v>45</v>
      </c>
      <c r="E3" s="265"/>
    </row>
    <row r="4" s="124" customFormat="1" ht="22.5" customHeight="1" spans="1:5">
      <c r="A4" s="266" t="s">
        <v>181</v>
      </c>
      <c r="B4" s="267">
        <v>0</v>
      </c>
      <c r="C4" s="267">
        <v>0</v>
      </c>
      <c r="D4" s="268"/>
      <c r="E4" s="269"/>
    </row>
    <row r="5" s="124" customFormat="1" ht="22.5" customHeight="1" spans="1:5">
      <c r="A5" s="270" t="s">
        <v>182</v>
      </c>
      <c r="B5" s="267">
        <v>0</v>
      </c>
      <c r="C5" s="267">
        <v>0</v>
      </c>
      <c r="D5" s="268"/>
      <c r="E5" s="269"/>
    </row>
    <row r="6" s="124" customFormat="1" ht="22.5" customHeight="1" spans="1:5">
      <c r="A6" s="270" t="s">
        <v>183</v>
      </c>
      <c r="B6" s="267">
        <v>0</v>
      </c>
      <c r="C6" s="267">
        <v>0</v>
      </c>
      <c r="D6" s="268"/>
      <c r="E6" s="269"/>
    </row>
    <row r="7" s="124" customFormat="1" ht="22.5" customHeight="1" spans="1:5">
      <c r="A7" s="266" t="s">
        <v>184</v>
      </c>
      <c r="B7" s="267">
        <v>0</v>
      </c>
      <c r="C7" s="267">
        <v>0</v>
      </c>
      <c r="D7" s="268"/>
      <c r="E7" s="269"/>
    </row>
    <row r="8" s="124" customFormat="1" ht="22.5" customHeight="1" spans="1:5">
      <c r="A8" s="266" t="s">
        <v>185</v>
      </c>
      <c r="B8" s="267">
        <v>0</v>
      </c>
      <c r="C8" s="267">
        <v>0</v>
      </c>
      <c r="D8" s="268"/>
      <c r="E8" s="269"/>
    </row>
    <row r="9" s="124" customFormat="1" ht="22.5" customHeight="1" spans="1:5">
      <c r="A9" s="266" t="s">
        <v>186</v>
      </c>
      <c r="B9" s="267">
        <v>0</v>
      </c>
      <c r="C9" s="267">
        <v>0</v>
      </c>
      <c r="D9" s="268"/>
      <c r="E9" s="269"/>
    </row>
    <row r="10" s="124" customFormat="1" ht="22.5" customHeight="1" spans="1:5">
      <c r="A10" s="266" t="s">
        <v>187</v>
      </c>
      <c r="B10" s="267">
        <v>0</v>
      </c>
      <c r="C10" s="267">
        <v>0</v>
      </c>
      <c r="D10" s="268"/>
      <c r="E10" s="269"/>
    </row>
    <row r="11" s="124" customFormat="1" ht="22.5" customHeight="1" spans="1:5">
      <c r="A11" s="266" t="s">
        <v>188</v>
      </c>
      <c r="B11" s="267">
        <v>0</v>
      </c>
      <c r="C11" s="267">
        <v>0</v>
      </c>
      <c r="D11" s="268"/>
      <c r="E11" s="269"/>
    </row>
    <row r="12" s="124" customFormat="1" ht="22.5" customHeight="1" spans="1:5">
      <c r="A12" s="266"/>
      <c r="B12" s="271"/>
      <c r="C12" s="272"/>
      <c r="D12" s="273"/>
      <c r="E12" s="269"/>
    </row>
    <row r="13" s="124" customFormat="1" ht="22.5" customHeight="1" spans="1:5">
      <c r="A13" s="274"/>
      <c r="B13" s="272"/>
      <c r="C13" s="272"/>
      <c r="D13" s="275"/>
      <c r="E13" s="269"/>
    </row>
    <row r="14" s="124" customFormat="1" ht="22.5" customHeight="1" spans="1:5">
      <c r="A14" s="266"/>
      <c r="B14" s="276"/>
      <c r="C14" s="276"/>
      <c r="D14" s="273"/>
      <c r="E14" s="269"/>
    </row>
    <row r="15" s="124" customFormat="1" ht="22.5" customHeight="1" spans="1:5">
      <c r="A15" s="266"/>
      <c r="B15" s="276"/>
      <c r="C15" s="276"/>
      <c r="D15" s="273"/>
      <c r="E15" s="269"/>
    </row>
    <row r="16" s="124" customFormat="1" ht="22.5" customHeight="1" spans="1:5">
      <c r="A16" s="266"/>
      <c r="B16" s="276"/>
      <c r="C16" s="276"/>
      <c r="D16" s="273"/>
      <c r="E16" s="269"/>
    </row>
    <row r="17" s="124" customFormat="1" ht="22.5" customHeight="1" spans="1:5">
      <c r="A17" s="266"/>
      <c r="B17" s="276"/>
      <c r="C17" s="276"/>
      <c r="D17" s="273"/>
      <c r="E17" s="269"/>
    </row>
    <row r="18" s="124" customFormat="1" ht="22.5" customHeight="1" spans="1:5">
      <c r="A18" s="266"/>
      <c r="B18" s="276"/>
      <c r="C18" s="276"/>
      <c r="D18" s="273"/>
      <c r="E18" s="269"/>
    </row>
    <row r="19" s="124" customFormat="1" ht="22.5" customHeight="1" spans="1:5">
      <c r="A19" s="266"/>
      <c r="B19" s="276"/>
      <c r="C19" s="276"/>
      <c r="D19" s="273"/>
      <c r="E19" s="269"/>
    </row>
    <row r="20" s="124" customFormat="1" ht="22.5" customHeight="1" spans="1:5">
      <c r="A20" s="266"/>
      <c r="B20" s="276"/>
      <c r="C20" s="276"/>
      <c r="D20" s="273"/>
      <c r="E20" s="269"/>
    </row>
    <row r="21" s="124" customFormat="1" ht="22.5" customHeight="1" spans="1:5">
      <c r="A21" s="274" t="s">
        <v>160</v>
      </c>
      <c r="B21" s="277">
        <f>SUM(B4:B11)</f>
        <v>0</v>
      </c>
      <c r="C21" s="277">
        <f>SUM(C4:C11)</f>
        <v>0</v>
      </c>
      <c r="D21" s="278"/>
      <c r="E21" s="269"/>
    </row>
    <row r="22" s="124" customFormat="1" ht="22.5" customHeight="1" spans="1:5">
      <c r="A22" s="279" t="s">
        <v>189</v>
      </c>
      <c r="B22" s="267">
        <v>0</v>
      </c>
      <c r="C22" s="267">
        <v>0</v>
      </c>
      <c r="D22" s="273"/>
      <c r="E22" s="269"/>
    </row>
    <row r="23" s="124" customFormat="1" ht="22.5" customHeight="1" spans="1:5">
      <c r="A23" s="279" t="s">
        <v>162</v>
      </c>
      <c r="B23" s="267">
        <v>0</v>
      </c>
      <c r="C23" s="267">
        <v>0</v>
      </c>
      <c r="D23" s="273"/>
      <c r="E23" s="269"/>
    </row>
    <row r="24" s="124" customFormat="1" ht="22.5" customHeight="1" spans="1:5">
      <c r="A24" s="266"/>
      <c r="B24" s="271"/>
      <c r="C24" s="271"/>
      <c r="D24" s="273"/>
      <c r="E24" s="269"/>
    </row>
    <row r="25" s="124" customFormat="1" ht="22.5" customHeight="1" spans="1:5">
      <c r="A25" s="266"/>
      <c r="B25" s="271"/>
      <c r="C25" s="271"/>
      <c r="D25" s="273"/>
      <c r="E25" s="269"/>
    </row>
    <row r="26" s="124" customFormat="1" ht="21" customHeight="1" spans="1:5">
      <c r="A26" s="280" t="s">
        <v>190</v>
      </c>
      <c r="B26" s="281">
        <f>SUM(B21:B23)</f>
        <v>0</v>
      </c>
      <c r="C26" s="282">
        <f>SUM(C21:C23)</f>
        <v>0</v>
      </c>
      <c r="D26" s="283"/>
      <c r="E26" s="269"/>
    </row>
    <row r="27" s="124" customFormat="1" ht="21" customHeight="1" spans="1:5">
      <c r="A27" s="163"/>
      <c r="B27" s="265"/>
      <c r="C27" s="265"/>
      <c r="D27" s="284"/>
      <c r="E27" s="265"/>
    </row>
    <row r="28" s="124" customFormat="1" ht="21" customHeight="1" spans="1:4">
      <c r="A28" s="136" t="s">
        <v>178</v>
      </c>
      <c r="B28" s="285"/>
      <c r="C28" s="285"/>
      <c r="D28" s="285"/>
    </row>
  </sheetData>
  <mergeCells count="2">
    <mergeCell ref="A1:D1"/>
    <mergeCell ref="C2:D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Zeros="0" zoomScale="80" zoomScaleNormal="80" topLeftCell="A16" workbookViewId="0">
      <selection activeCell="F24" sqref="F24"/>
    </sheetView>
  </sheetViews>
  <sheetFormatPr defaultColWidth="9" defaultRowHeight="14.25" outlineLevelCol="5"/>
  <cols>
    <col min="1" max="1" width="33.6" customWidth="1"/>
    <col min="2" max="4" width="15" customWidth="1"/>
    <col min="8" max="8" width="10.4" customWidth="1"/>
    <col min="9" max="9" width="9.7" customWidth="1"/>
  </cols>
  <sheetData>
    <row r="1" ht="21" customHeight="1" spans="1:4">
      <c r="A1" s="96" t="s">
        <v>191</v>
      </c>
      <c r="B1" s="96"/>
      <c r="C1" s="96"/>
      <c r="D1" s="96"/>
    </row>
    <row r="2" ht="16.5" customHeight="1" spans="1:4">
      <c r="A2" s="145" t="s">
        <v>192</v>
      </c>
      <c r="B2" s="97"/>
      <c r="C2" s="99" t="s">
        <v>39</v>
      </c>
      <c r="D2" s="99"/>
    </row>
    <row r="3" ht="36.75" customHeight="1" spans="1:5">
      <c r="A3" s="100" t="s">
        <v>40</v>
      </c>
      <c r="B3" s="248" t="s">
        <v>193</v>
      </c>
      <c r="C3" s="248" t="s">
        <v>194</v>
      </c>
      <c r="D3" s="102" t="s">
        <v>45</v>
      </c>
      <c r="E3" s="103"/>
    </row>
    <row r="4" ht="21.75" customHeight="1" spans="1:6">
      <c r="A4" s="103" t="s">
        <v>46</v>
      </c>
      <c r="B4" s="167">
        <f>SUM(B5:B18)</f>
        <v>9596</v>
      </c>
      <c r="C4" s="167">
        <f>SUM(C5:C18)</f>
        <v>17186</v>
      </c>
      <c r="D4" s="106">
        <f>(C4/B4-1)*100</f>
        <v>79.0954564401834</v>
      </c>
      <c r="E4" s="110"/>
      <c r="F4" s="108"/>
    </row>
    <row r="5" ht="21.75" customHeight="1" spans="1:6">
      <c r="A5" s="110" t="s">
        <v>47</v>
      </c>
      <c r="B5" s="147">
        <v>3497</v>
      </c>
      <c r="C5" s="229">
        <v>7100</v>
      </c>
      <c r="D5" s="106">
        <f t="shared" ref="D5:D34" si="0">(C5/B5-1)*100</f>
        <v>103.031169573921</v>
      </c>
      <c r="E5" s="110"/>
      <c r="F5" s="108"/>
    </row>
    <row r="6" ht="21.75" customHeight="1" spans="1:6">
      <c r="A6" s="110" t="s">
        <v>48</v>
      </c>
      <c r="B6" s="147">
        <v>713</v>
      </c>
      <c r="C6" s="229">
        <v>1800</v>
      </c>
      <c r="D6" s="106">
        <f t="shared" si="0"/>
        <v>152.454417952314</v>
      </c>
      <c r="E6" s="110"/>
      <c r="F6" s="108"/>
    </row>
    <row r="7" ht="21.75" customHeight="1" spans="1:6">
      <c r="A7" s="110" t="s">
        <v>49</v>
      </c>
      <c r="B7" s="147">
        <v>2142</v>
      </c>
      <c r="C7" s="229">
        <v>3100</v>
      </c>
      <c r="D7" s="106">
        <f t="shared" si="0"/>
        <v>44.7245564892624</v>
      </c>
      <c r="E7" s="110"/>
      <c r="F7" s="108"/>
    </row>
    <row r="8" ht="21.75" customHeight="1" spans="1:6">
      <c r="A8" s="110" t="s">
        <v>50</v>
      </c>
      <c r="B8" s="147">
        <v>175</v>
      </c>
      <c r="C8" s="229">
        <v>300</v>
      </c>
      <c r="D8" s="106">
        <f t="shared" si="0"/>
        <v>71.4285714285714</v>
      </c>
      <c r="E8" s="110"/>
      <c r="F8" s="108"/>
    </row>
    <row r="9" ht="21.75" customHeight="1" spans="1:6">
      <c r="A9" s="110" t="s">
        <v>51</v>
      </c>
      <c r="B9" s="147">
        <v>591</v>
      </c>
      <c r="C9" s="229">
        <v>1100</v>
      </c>
      <c r="D9" s="106">
        <f t="shared" si="0"/>
        <v>86.1252115059222</v>
      </c>
      <c r="E9" s="110"/>
      <c r="F9" s="108"/>
    </row>
    <row r="10" ht="21.75" customHeight="1" spans="1:6">
      <c r="A10" s="110" t="s">
        <v>52</v>
      </c>
      <c r="B10" s="147">
        <v>385</v>
      </c>
      <c r="C10" s="229">
        <v>500</v>
      </c>
      <c r="D10" s="106">
        <f t="shared" si="0"/>
        <v>29.8701298701299</v>
      </c>
      <c r="E10" s="110"/>
      <c r="F10" s="108"/>
    </row>
    <row r="11" ht="21.75" customHeight="1" spans="1:6">
      <c r="A11" s="110" t="s">
        <v>53</v>
      </c>
      <c r="B11" s="147">
        <v>204</v>
      </c>
      <c r="C11" s="229">
        <v>300</v>
      </c>
      <c r="D11" s="106">
        <f t="shared" si="0"/>
        <v>47.0588235294118</v>
      </c>
      <c r="E11" s="110"/>
      <c r="F11" s="108"/>
    </row>
    <row r="12" ht="21.75" customHeight="1" spans="1:6">
      <c r="A12" s="110" t="s">
        <v>54</v>
      </c>
      <c r="B12" s="147">
        <v>199</v>
      </c>
      <c r="C12" s="229">
        <v>390</v>
      </c>
      <c r="D12" s="106">
        <f t="shared" si="0"/>
        <v>95.9798994974874</v>
      </c>
      <c r="E12" s="110"/>
      <c r="F12" s="108"/>
    </row>
    <row r="13" ht="21.75" customHeight="1" spans="1:6">
      <c r="A13" s="110" t="s">
        <v>55</v>
      </c>
      <c r="B13" s="147">
        <v>212</v>
      </c>
      <c r="C13" s="229">
        <v>300</v>
      </c>
      <c r="D13" s="106">
        <f t="shared" si="0"/>
        <v>41.5094339622641</v>
      </c>
      <c r="E13" s="110"/>
      <c r="F13" s="108"/>
    </row>
    <row r="14" ht="21.75" customHeight="1" spans="1:6">
      <c r="A14" s="110" t="s">
        <v>56</v>
      </c>
      <c r="B14" s="147">
        <v>145</v>
      </c>
      <c r="C14" s="229">
        <v>300</v>
      </c>
      <c r="D14" s="106">
        <f t="shared" si="0"/>
        <v>106.896551724138</v>
      </c>
      <c r="E14" s="110"/>
      <c r="F14" s="108"/>
    </row>
    <row r="15" ht="21.75" customHeight="1" spans="1:6">
      <c r="A15" s="110" t="s">
        <v>57</v>
      </c>
      <c r="B15" s="147">
        <v>862</v>
      </c>
      <c r="C15" s="229">
        <v>1500</v>
      </c>
      <c r="D15" s="106">
        <f t="shared" si="0"/>
        <v>74.0139211136891</v>
      </c>
      <c r="E15" s="110"/>
      <c r="F15" s="108"/>
    </row>
    <row r="16" ht="21.75" customHeight="1" spans="1:6">
      <c r="A16" s="110" t="s">
        <v>58</v>
      </c>
      <c r="B16" s="147">
        <v>471</v>
      </c>
      <c r="C16" s="229">
        <v>496</v>
      </c>
      <c r="D16" s="106">
        <f t="shared" si="0"/>
        <v>5.30785562632696</v>
      </c>
      <c r="E16" s="110"/>
      <c r="F16" s="108"/>
    </row>
    <row r="17" ht="21.75" customHeight="1" spans="1:6">
      <c r="A17" s="258" t="s">
        <v>59</v>
      </c>
      <c r="B17" s="167"/>
      <c r="C17" s="229"/>
      <c r="D17" s="106"/>
      <c r="E17" s="110"/>
      <c r="F17" s="108"/>
    </row>
    <row r="18" ht="21.75" customHeight="1" spans="1:6">
      <c r="A18" s="258" t="s">
        <v>60</v>
      </c>
      <c r="B18" s="167"/>
      <c r="C18" s="229"/>
      <c r="D18" s="106"/>
      <c r="E18" s="110"/>
      <c r="F18" s="108"/>
    </row>
    <row r="19" ht="21.75" customHeight="1" spans="1:6">
      <c r="A19" s="103" t="s">
        <v>61</v>
      </c>
      <c r="B19" s="167">
        <f>SUM(B20:B26)</f>
        <v>10417</v>
      </c>
      <c r="C19" s="167">
        <f>SUM(C20:C26)</f>
        <v>7810</v>
      </c>
      <c r="D19" s="106">
        <f t="shared" si="0"/>
        <v>-25.026399155227</v>
      </c>
      <c r="E19" s="110"/>
      <c r="F19" s="108"/>
    </row>
    <row r="20" ht="21.75" customHeight="1" spans="1:6">
      <c r="A20" s="103" t="s">
        <v>62</v>
      </c>
      <c r="B20" s="147">
        <v>471</v>
      </c>
      <c r="C20" s="229">
        <v>980</v>
      </c>
      <c r="D20" s="106">
        <f t="shared" si="0"/>
        <v>108.067940552017</v>
      </c>
      <c r="E20" s="110"/>
      <c r="F20" s="108"/>
    </row>
    <row r="21" ht="21.75" customHeight="1" spans="1:6">
      <c r="A21" s="103" t="s">
        <v>63</v>
      </c>
      <c r="B21" s="147">
        <v>8510</v>
      </c>
      <c r="C21" s="229">
        <v>5560</v>
      </c>
      <c r="D21" s="106">
        <f t="shared" si="0"/>
        <v>-34.6650998824912</v>
      </c>
      <c r="E21" s="110"/>
      <c r="F21" s="108"/>
    </row>
    <row r="22" ht="21.75" customHeight="1" spans="1:6">
      <c r="A22" s="103" t="s">
        <v>64</v>
      </c>
      <c r="B22" s="147">
        <v>676</v>
      </c>
      <c r="C22" s="229">
        <v>720</v>
      </c>
      <c r="D22" s="106">
        <f t="shared" si="0"/>
        <v>6.50887573964498</v>
      </c>
      <c r="E22" s="110"/>
      <c r="F22" s="108"/>
    </row>
    <row r="23" ht="21.75" customHeight="1" spans="1:6">
      <c r="A23" s="103" t="s">
        <v>65</v>
      </c>
      <c r="B23" s="147"/>
      <c r="C23" s="229"/>
      <c r="D23" s="106"/>
      <c r="E23" s="110"/>
      <c r="F23" s="108"/>
    </row>
    <row r="24" ht="21.75" customHeight="1" spans="1:6">
      <c r="A24" s="103" t="s">
        <v>66</v>
      </c>
      <c r="B24" s="147">
        <v>159</v>
      </c>
      <c r="C24" s="229">
        <v>550</v>
      </c>
      <c r="D24" s="106">
        <f t="shared" si="0"/>
        <v>245.911949685535</v>
      </c>
      <c r="E24" s="110"/>
      <c r="F24" s="108"/>
    </row>
    <row r="25" ht="21.75" customHeight="1" spans="1:6">
      <c r="A25" s="115" t="s">
        <v>195</v>
      </c>
      <c r="B25" s="147"/>
      <c r="C25" s="229"/>
      <c r="D25" s="106"/>
      <c r="E25" s="110"/>
      <c r="F25" s="108"/>
    </row>
    <row r="26" ht="21.75" customHeight="1" spans="1:6">
      <c r="A26" s="103" t="s">
        <v>68</v>
      </c>
      <c r="B26" s="147">
        <v>601</v>
      </c>
      <c r="C26" s="229">
        <v>0</v>
      </c>
      <c r="D26" s="106">
        <f t="shared" si="0"/>
        <v>-100</v>
      </c>
      <c r="E26" s="110"/>
      <c r="F26" s="108"/>
    </row>
    <row r="27" ht="21.75" customHeight="1" spans="1:6">
      <c r="A27" s="157" t="s">
        <v>69</v>
      </c>
      <c r="B27" s="259">
        <f>SUM(B4,B19)</f>
        <v>20013</v>
      </c>
      <c r="C27" s="259">
        <f>SUM(C4,C19)</f>
        <v>24996</v>
      </c>
      <c r="D27" s="158">
        <f t="shared" si="0"/>
        <v>24.8988157697497</v>
      </c>
      <c r="E27" s="110"/>
      <c r="F27" s="108"/>
    </row>
    <row r="28" ht="21.75" customHeight="1" spans="1:6">
      <c r="A28" s="169" t="s">
        <v>196</v>
      </c>
      <c r="B28" s="253">
        <f>SUM(B29:B33)</f>
        <v>79485</v>
      </c>
      <c r="C28" s="253">
        <f>SUM(C29:C33)</f>
        <v>44004</v>
      </c>
      <c r="D28" s="158">
        <f t="shared" si="0"/>
        <v>-44.6386110586903</v>
      </c>
      <c r="E28" s="110"/>
      <c r="F28" s="108"/>
    </row>
    <row r="29" ht="21.75" customHeight="1" spans="1:6">
      <c r="A29" s="115" t="s">
        <v>71</v>
      </c>
      <c r="B29" s="147">
        <v>71600</v>
      </c>
      <c r="C29" s="229">
        <v>36000</v>
      </c>
      <c r="D29" s="106">
        <f t="shared" si="0"/>
        <v>-49.7206703910614</v>
      </c>
      <c r="E29" s="110"/>
      <c r="F29" s="108"/>
    </row>
    <row r="30" ht="21.75" customHeight="1" spans="1:6">
      <c r="A30" s="115" t="s">
        <v>72</v>
      </c>
      <c r="B30" s="147"/>
      <c r="C30" s="229"/>
      <c r="D30" s="106"/>
      <c r="E30" s="110"/>
      <c r="F30" s="108"/>
    </row>
    <row r="31" ht="21.75" customHeight="1" spans="1:6">
      <c r="A31" s="115" t="s">
        <v>73</v>
      </c>
      <c r="B31" s="147"/>
      <c r="C31" s="229">
        <v>2000</v>
      </c>
      <c r="D31" s="106"/>
      <c r="E31" s="110"/>
      <c r="F31" s="108"/>
    </row>
    <row r="32" ht="21.75" customHeight="1" spans="1:6">
      <c r="A32" s="115" t="s">
        <v>74</v>
      </c>
      <c r="B32" s="147">
        <v>1985</v>
      </c>
      <c r="C32" s="229">
        <v>4</v>
      </c>
      <c r="D32" s="106">
        <f>(C32/B32-1)*100</f>
        <v>-99.7984886649874</v>
      </c>
      <c r="E32" s="110"/>
      <c r="F32" s="108"/>
    </row>
    <row r="33" s="108" customFormat="1" ht="21.75" customHeight="1" spans="1:5">
      <c r="A33" s="152" t="s">
        <v>75</v>
      </c>
      <c r="B33" s="147">
        <v>5900</v>
      </c>
      <c r="C33" s="230">
        <v>6000</v>
      </c>
      <c r="D33" s="106">
        <f t="shared" si="0"/>
        <v>1.69491525423728</v>
      </c>
      <c r="E33" s="110"/>
    </row>
    <row r="34" ht="21.75" customHeight="1" spans="1:6">
      <c r="A34" s="116" t="s">
        <v>76</v>
      </c>
      <c r="B34" s="260">
        <f>SUM(B27:B28)</f>
        <v>99498</v>
      </c>
      <c r="C34" s="260">
        <f>SUM(C27:C28)</f>
        <v>69000</v>
      </c>
      <c r="D34" s="244">
        <f t="shared" si="0"/>
        <v>-30.6518723994452</v>
      </c>
      <c r="E34" s="110"/>
      <c r="F34" s="108"/>
    </row>
    <row r="35" ht="21" customHeight="1"/>
    <row r="36" ht="21" customHeight="1"/>
    <row r="37" ht="21" customHeight="1"/>
  </sheetData>
  <mergeCells count="2">
    <mergeCell ref="A1:D1"/>
    <mergeCell ref="C2:D2"/>
  </mergeCells>
  <pageMargins left="0.865277777777778" right="0.747916666666667" top="0.61875" bottom="0.738888888888889" header="0.21875" footer="0.511805555555556"/>
  <pageSetup paperSize="9" scale="95" firstPageNumber="9" orientation="portrait" useFirstPageNumber="1"/>
  <headerFooter alignWithMargins="0">
    <oddFooter>&amp;C13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zoomScale="75" zoomScaleNormal="75" topLeftCell="A10" workbookViewId="0">
      <selection activeCell="G30" sqref="G30"/>
    </sheetView>
  </sheetViews>
  <sheetFormatPr defaultColWidth="9" defaultRowHeight="14.25" outlineLevelCol="5"/>
  <cols>
    <col min="1" max="1" width="33" customWidth="1"/>
    <col min="2" max="4" width="15" customWidth="1"/>
    <col min="5" max="5" width="12.2" customWidth="1"/>
    <col min="8" max="8" width="10.4" customWidth="1"/>
    <col min="9" max="9" width="9.7" customWidth="1"/>
  </cols>
  <sheetData>
    <row r="1" ht="26.25" customHeight="1" spans="1:4">
      <c r="A1" s="96" t="s">
        <v>197</v>
      </c>
      <c r="B1" s="96"/>
      <c r="C1" s="96"/>
      <c r="D1" s="96"/>
    </row>
    <row r="2" ht="26.25" customHeight="1" spans="1:4">
      <c r="A2" s="145" t="s">
        <v>198</v>
      </c>
      <c r="B2" s="97"/>
      <c r="C2" s="99" t="s">
        <v>39</v>
      </c>
      <c r="D2" s="99"/>
    </row>
    <row r="3" ht="52.5" customHeight="1" spans="1:5">
      <c r="A3" s="100" t="s">
        <v>40</v>
      </c>
      <c r="B3" s="248" t="s">
        <v>193</v>
      </c>
      <c r="C3" s="248" t="s">
        <v>194</v>
      </c>
      <c r="D3" s="102" t="s">
        <v>45</v>
      </c>
      <c r="E3" s="103"/>
    </row>
    <row r="4" ht="22.5" customHeight="1" spans="1:6">
      <c r="A4" s="249" t="s">
        <v>79</v>
      </c>
      <c r="B4" s="229">
        <v>13929</v>
      </c>
      <c r="C4" s="229">
        <v>15916</v>
      </c>
      <c r="D4" s="106">
        <f>(C4/B4-1)*100</f>
        <v>14.2652020963458</v>
      </c>
      <c r="E4" s="250"/>
      <c r="F4" s="108"/>
    </row>
    <row r="5" ht="22.5" customHeight="1" spans="1:6">
      <c r="A5" s="249" t="s">
        <v>80</v>
      </c>
      <c r="B5" s="229">
        <v>0</v>
      </c>
      <c r="C5" s="229"/>
      <c r="D5" s="106"/>
      <c r="E5" s="250"/>
      <c r="F5" s="108"/>
    </row>
    <row r="6" ht="22.5" customHeight="1" spans="1:6">
      <c r="A6" s="249" t="s">
        <v>81</v>
      </c>
      <c r="B6" s="229">
        <v>41</v>
      </c>
      <c r="C6" s="229">
        <v>77</v>
      </c>
      <c r="D6" s="106">
        <f t="shared" ref="D6:D33" si="0">(C6/B6-1)*100</f>
        <v>87.8048780487805</v>
      </c>
      <c r="E6" s="250"/>
      <c r="F6" s="108"/>
    </row>
    <row r="7" ht="22.5" customHeight="1" spans="1:6">
      <c r="A7" s="249" t="s">
        <v>82</v>
      </c>
      <c r="B7" s="229">
        <v>13978</v>
      </c>
      <c r="C7" s="229">
        <v>13107</v>
      </c>
      <c r="D7" s="106">
        <f t="shared" si="0"/>
        <v>-6.23122048934039</v>
      </c>
      <c r="E7" s="250"/>
      <c r="F7" s="108"/>
    </row>
    <row r="8" ht="22.5" customHeight="1" spans="1:6">
      <c r="A8" s="249" t="s">
        <v>83</v>
      </c>
      <c r="B8" s="229">
        <v>8192</v>
      </c>
      <c r="C8" s="229">
        <v>3044</v>
      </c>
      <c r="D8" s="106">
        <f t="shared" si="0"/>
        <v>-62.841796875</v>
      </c>
      <c r="E8" s="250"/>
      <c r="F8" s="108"/>
    </row>
    <row r="9" ht="22.5" customHeight="1" spans="1:6">
      <c r="A9" s="249" t="s">
        <v>84</v>
      </c>
      <c r="B9" s="229">
        <v>172</v>
      </c>
      <c r="C9" s="229">
        <v>197</v>
      </c>
      <c r="D9" s="106">
        <f t="shared" si="0"/>
        <v>14.5348837209302</v>
      </c>
      <c r="E9" s="250"/>
      <c r="F9" s="108"/>
    </row>
    <row r="10" ht="22.5" customHeight="1" spans="1:6">
      <c r="A10" s="251" t="s">
        <v>85</v>
      </c>
      <c r="B10" s="229">
        <v>6217</v>
      </c>
      <c r="C10" s="229">
        <v>7521</v>
      </c>
      <c r="D10" s="106">
        <f t="shared" si="0"/>
        <v>20.9747466623774</v>
      </c>
      <c r="E10" s="250"/>
      <c r="F10" s="108"/>
    </row>
    <row r="11" ht="22.5" customHeight="1" spans="1:6">
      <c r="A11" s="249" t="s">
        <v>86</v>
      </c>
      <c r="B11" s="229">
        <v>5352</v>
      </c>
      <c r="C11" s="229">
        <v>4836</v>
      </c>
      <c r="D11" s="106">
        <f t="shared" si="0"/>
        <v>-9.64125560538116</v>
      </c>
      <c r="E11" s="250"/>
      <c r="F11" s="108"/>
    </row>
    <row r="12" ht="22.5" customHeight="1" spans="1:6">
      <c r="A12" s="251" t="s">
        <v>87</v>
      </c>
      <c r="B12" s="229">
        <v>2871</v>
      </c>
      <c r="C12" s="229">
        <v>2459</v>
      </c>
      <c r="D12" s="106">
        <f t="shared" si="0"/>
        <v>-14.3504005572971</v>
      </c>
      <c r="E12" s="250"/>
      <c r="F12" s="108"/>
    </row>
    <row r="13" ht="22.5" customHeight="1" spans="1:6">
      <c r="A13" s="249" t="s">
        <v>88</v>
      </c>
      <c r="B13" s="229">
        <v>957</v>
      </c>
      <c r="C13" s="229">
        <v>3951</v>
      </c>
      <c r="D13" s="106">
        <f t="shared" si="0"/>
        <v>312.852664576802</v>
      </c>
      <c r="E13" s="250"/>
      <c r="F13" s="108"/>
    </row>
    <row r="14" ht="22.5" customHeight="1" spans="1:6">
      <c r="A14" s="249" t="s">
        <v>89</v>
      </c>
      <c r="B14" s="229">
        <v>7409</v>
      </c>
      <c r="C14" s="229">
        <v>8342</v>
      </c>
      <c r="D14" s="106">
        <f t="shared" si="0"/>
        <v>12.5927925496018</v>
      </c>
      <c r="E14" s="250"/>
      <c r="F14" s="108"/>
    </row>
    <row r="15" ht="22.5" customHeight="1" spans="1:6">
      <c r="A15" s="249" t="s">
        <v>90</v>
      </c>
      <c r="B15" s="229">
        <v>3966</v>
      </c>
      <c r="C15" s="229">
        <v>1299</v>
      </c>
      <c r="D15" s="106">
        <f t="shared" si="0"/>
        <v>-67.2465960665658</v>
      </c>
      <c r="E15" s="250"/>
      <c r="F15" s="108"/>
    </row>
    <row r="16" ht="22.5" customHeight="1" spans="1:6">
      <c r="A16" s="249" t="s">
        <v>91</v>
      </c>
      <c r="B16" s="229">
        <v>171</v>
      </c>
      <c r="C16" s="229">
        <v>176</v>
      </c>
      <c r="D16" s="106">
        <f t="shared" si="0"/>
        <v>2.92397660818713</v>
      </c>
      <c r="E16" s="250"/>
      <c r="F16" s="108"/>
    </row>
    <row r="17" ht="22.5" customHeight="1" spans="1:6">
      <c r="A17" s="251" t="s">
        <v>199</v>
      </c>
      <c r="B17" s="229">
        <v>231</v>
      </c>
      <c r="C17" s="229">
        <v>4445</v>
      </c>
      <c r="D17" s="106">
        <f t="shared" si="0"/>
        <v>1824.24242424242</v>
      </c>
      <c r="E17" s="250"/>
      <c r="F17" s="108"/>
    </row>
    <row r="18" ht="22.5" customHeight="1" spans="1:6">
      <c r="A18" s="249" t="s">
        <v>93</v>
      </c>
      <c r="B18" s="229">
        <v>0</v>
      </c>
      <c r="C18" s="229">
        <v>0</v>
      </c>
      <c r="D18" s="106"/>
      <c r="E18" s="250"/>
      <c r="F18" s="108"/>
    </row>
    <row r="19" ht="22.5" customHeight="1" spans="1:6">
      <c r="A19" s="249" t="s">
        <v>94</v>
      </c>
      <c r="B19" s="229">
        <v>1</v>
      </c>
      <c r="C19" s="229">
        <v>3</v>
      </c>
      <c r="D19" s="106">
        <f t="shared" si="0"/>
        <v>200</v>
      </c>
      <c r="E19" s="250"/>
      <c r="F19" s="108"/>
    </row>
    <row r="20" ht="22.5" customHeight="1" spans="1:6">
      <c r="A20" s="251" t="s">
        <v>95</v>
      </c>
      <c r="B20" s="229">
        <v>61</v>
      </c>
      <c r="C20" s="229">
        <v>64</v>
      </c>
      <c r="D20" s="106">
        <f t="shared" si="0"/>
        <v>4.91803278688525</v>
      </c>
      <c r="E20" s="250"/>
      <c r="F20" s="108"/>
    </row>
    <row r="21" ht="22.5" customHeight="1" spans="1:6">
      <c r="A21" s="249" t="s">
        <v>96</v>
      </c>
      <c r="B21" s="229">
        <v>29</v>
      </c>
      <c r="C21" s="229">
        <v>24</v>
      </c>
      <c r="D21" s="106">
        <f t="shared" si="0"/>
        <v>-17.2413793103448</v>
      </c>
      <c r="E21" s="250"/>
      <c r="F21" s="108"/>
    </row>
    <row r="22" ht="22.5" customHeight="1" spans="1:6">
      <c r="A22" s="249" t="s">
        <v>97</v>
      </c>
      <c r="B22" s="220"/>
      <c r="C22" s="229"/>
      <c r="D22" s="106"/>
      <c r="E22" s="250"/>
      <c r="F22" s="108"/>
    </row>
    <row r="23" ht="22.5" customHeight="1" spans="1:6">
      <c r="A23" s="251" t="s">
        <v>98</v>
      </c>
      <c r="B23" s="220">
        <v>665</v>
      </c>
      <c r="C23" s="231">
        <v>736</v>
      </c>
      <c r="D23" s="106"/>
      <c r="E23" s="250"/>
      <c r="F23" s="108"/>
    </row>
    <row r="24" ht="22.5" customHeight="1" spans="1:6">
      <c r="A24" s="251" t="s">
        <v>99</v>
      </c>
      <c r="B24" s="220"/>
      <c r="C24" s="231"/>
      <c r="D24" s="106"/>
      <c r="E24" s="250"/>
      <c r="F24" s="108"/>
    </row>
    <row r="25" ht="22.5" customHeight="1" spans="1:6">
      <c r="A25" s="251" t="s">
        <v>100</v>
      </c>
      <c r="B25" s="220">
        <v>69</v>
      </c>
      <c r="C25" s="231"/>
      <c r="D25" s="106">
        <f t="shared" si="0"/>
        <v>-100</v>
      </c>
      <c r="E25" s="250"/>
      <c r="F25" s="108"/>
    </row>
    <row r="26" ht="22.5" customHeight="1" spans="1:6">
      <c r="A26" s="251" t="s">
        <v>101</v>
      </c>
      <c r="B26" s="220">
        <v>1008</v>
      </c>
      <c r="C26" s="231">
        <v>1078</v>
      </c>
      <c r="D26" s="106">
        <f t="shared" si="0"/>
        <v>6.94444444444444</v>
      </c>
      <c r="E26" s="250"/>
      <c r="F26" s="108"/>
    </row>
    <row r="27" ht="22.5" customHeight="1" spans="1:6">
      <c r="A27" s="252" t="s">
        <v>102</v>
      </c>
      <c r="B27" s="253">
        <f>SUM(B4:B26)</f>
        <v>65319</v>
      </c>
      <c r="C27" s="253">
        <f>SUM(C4:C26)</f>
        <v>67275</v>
      </c>
      <c r="D27" s="158">
        <f t="shared" si="0"/>
        <v>2.99453451522529</v>
      </c>
      <c r="E27" s="250"/>
      <c r="F27" s="108"/>
    </row>
    <row r="28" ht="22.5" customHeight="1" spans="1:6">
      <c r="A28" s="169" t="s">
        <v>200</v>
      </c>
      <c r="B28" s="254">
        <f>SUM(B29:B32)</f>
        <v>34179</v>
      </c>
      <c r="C28" s="254">
        <f>SUM(C29:C32)</f>
        <v>1725</v>
      </c>
      <c r="D28" s="158">
        <f t="shared" si="0"/>
        <v>-94.9530413411744</v>
      </c>
      <c r="E28" s="250"/>
      <c r="F28" s="108"/>
    </row>
    <row r="29" ht="22.5" customHeight="1" spans="1:6">
      <c r="A29" s="148" t="s">
        <v>104</v>
      </c>
      <c r="B29" s="220">
        <v>30616</v>
      </c>
      <c r="C29" s="231">
        <v>616</v>
      </c>
      <c r="D29" s="106">
        <f t="shared" si="0"/>
        <v>-97.9879801411027</v>
      </c>
      <c r="E29" s="250"/>
      <c r="F29" s="108"/>
    </row>
    <row r="30" ht="22.5" customHeight="1" spans="1:6">
      <c r="A30" s="110" t="s">
        <v>105</v>
      </c>
      <c r="B30" s="220">
        <v>1930</v>
      </c>
      <c r="C30" s="231"/>
      <c r="D30" s="106">
        <f t="shared" si="0"/>
        <v>-100</v>
      </c>
      <c r="E30" s="250"/>
      <c r="F30" s="108"/>
    </row>
    <row r="31" s="108" customFormat="1" ht="22.5" customHeight="1" spans="1:5">
      <c r="A31" s="104" t="s">
        <v>106</v>
      </c>
      <c r="B31" s="220">
        <v>1633</v>
      </c>
      <c r="C31" s="231">
        <v>1109</v>
      </c>
      <c r="D31" s="106">
        <f t="shared" si="0"/>
        <v>-32.0881812614819</v>
      </c>
      <c r="E31" s="250"/>
    </row>
    <row r="32" ht="22.5" customHeight="1" spans="1:6">
      <c r="A32" s="148" t="s">
        <v>107</v>
      </c>
      <c r="B32" s="219"/>
      <c r="C32" s="231"/>
      <c r="D32" s="106"/>
      <c r="E32" s="250"/>
      <c r="F32" s="108"/>
    </row>
    <row r="33" ht="21" customHeight="1" spans="1:6">
      <c r="A33" s="255" t="s">
        <v>108</v>
      </c>
      <c r="B33" s="256">
        <f>SUM(B27:B28)</f>
        <v>99498</v>
      </c>
      <c r="C33" s="256">
        <f>SUM(C27:C28)</f>
        <v>69000</v>
      </c>
      <c r="D33" s="118">
        <f t="shared" si="0"/>
        <v>-30.6518723994452</v>
      </c>
      <c r="E33" s="250"/>
      <c r="F33" s="108"/>
    </row>
    <row r="34" ht="21" customHeight="1" spans="2:6">
      <c r="B34" s="257"/>
      <c r="C34" s="15"/>
      <c r="D34" s="108"/>
      <c r="E34" s="108"/>
      <c r="F34" s="108"/>
    </row>
    <row r="35" ht="21" customHeight="1" spans="3:6">
      <c r="C35" s="108"/>
      <c r="D35" s="108"/>
      <c r="E35" s="108"/>
      <c r="F35" s="108"/>
    </row>
  </sheetData>
  <mergeCells count="2">
    <mergeCell ref="A1:D1"/>
    <mergeCell ref="C2:D2"/>
  </mergeCells>
  <pageMargins left="0.904166666666667" right="0.747916666666667" top="0.588888888888889" bottom="0.579166666666667" header="0.511805555555556" footer="0.511805555555556"/>
  <pageSetup paperSize="9" scale="90" firstPageNumber="10" orientation="portrait" useFirstPageNumber="1"/>
  <headerFooter alignWithMargins="0">
    <oddFooter>&amp;C14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Zeros="0" zoomScale="85" zoomScaleNormal="85" topLeftCell="A10" workbookViewId="0">
      <selection activeCell="D7" sqref="D7:D8"/>
    </sheetView>
  </sheetViews>
  <sheetFormatPr defaultColWidth="9" defaultRowHeight="14.25" outlineLevelCol="5"/>
  <cols>
    <col min="1" max="1" width="38.7" customWidth="1"/>
    <col min="2" max="3" width="15" style="144" customWidth="1"/>
    <col min="4" max="4" width="12.4" customWidth="1"/>
    <col min="5" max="5" width="11.5" customWidth="1"/>
    <col min="6" max="6" width="9" customWidth="1"/>
    <col min="8" max="8" width="10.4" customWidth="1"/>
    <col min="9" max="9" width="9.7" customWidth="1"/>
  </cols>
  <sheetData>
    <row r="1" ht="26.25" customHeight="1" spans="1:6">
      <c r="A1" s="96" t="s">
        <v>201</v>
      </c>
      <c r="B1" s="96"/>
      <c r="C1" s="96"/>
      <c r="D1" s="96"/>
      <c r="E1" s="239"/>
      <c r="F1" s="239"/>
    </row>
    <row r="2" ht="18.75" spans="1:6">
      <c r="A2" s="96" t="s">
        <v>202</v>
      </c>
      <c r="B2" s="96"/>
      <c r="C2" s="96"/>
      <c r="D2" s="96"/>
      <c r="E2" s="239"/>
      <c r="F2" s="239"/>
    </row>
    <row r="3" ht="21" customHeight="1" spans="1:4">
      <c r="A3" s="145" t="s">
        <v>203</v>
      </c>
      <c r="B3" s="199"/>
      <c r="C3" s="199"/>
      <c r="D3" s="99" t="s">
        <v>39</v>
      </c>
    </row>
    <row r="4" ht="52.5" customHeight="1" spans="1:6">
      <c r="A4" s="240" t="s">
        <v>40</v>
      </c>
      <c r="B4" s="201" t="s">
        <v>204</v>
      </c>
      <c r="C4" s="201" t="s">
        <v>194</v>
      </c>
      <c r="D4" s="102" t="s">
        <v>45</v>
      </c>
      <c r="E4" s="108"/>
      <c r="F4" s="108"/>
    </row>
    <row r="5" s="238" customFormat="1" ht="22.5" customHeight="1" spans="1:4">
      <c r="A5" s="202" t="s">
        <v>205</v>
      </c>
      <c r="B5" s="203">
        <f>SUM(B6:B9)</f>
        <v>284</v>
      </c>
      <c r="C5" s="203">
        <f>SUM(C6:C9)</f>
        <v>284</v>
      </c>
      <c r="D5" s="216">
        <f>(C5/B5-1)*100</f>
        <v>0</v>
      </c>
    </row>
    <row r="6" ht="22.5" customHeight="1" spans="1:6">
      <c r="A6" s="104" t="s">
        <v>206</v>
      </c>
      <c r="B6" s="206">
        <v>135</v>
      </c>
      <c r="C6" s="207">
        <v>135</v>
      </c>
      <c r="D6" s="216">
        <f>(C6/B6-1)*100</f>
        <v>0</v>
      </c>
      <c r="E6" s="108"/>
      <c r="F6" s="108"/>
    </row>
    <row r="7" ht="22.5" customHeight="1" spans="1:6">
      <c r="A7" s="104" t="s">
        <v>207</v>
      </c>
      <c r="B7" s="206"/>
      <c r="C7" s="207"/>
      <c r="D7" s="216"/>
      <c r="E7" s="108"/>
      <c r="F7" s="108"/>
    </row>
    <row r="8" ht="22.5" customHeight="1" spans="1:6">
      <c r="A8" s="104" t="s">
        <v>208</v>
      </c>
      <c r="B8" s="206"/>
      <c r="C8" s="207"/>
      <c r="D8" s="216"/>
      <c r="E8" s="108"/>
      <c r="F8" s="108"/>
    </row>
    <row r="9" ht="22.5" customHeight="1" spans="1:6">
      <c r="A9" s="104" t="s">
        <v>209</v>
      </c>
      <c r="B9" s="206">
        <v>149</v>
      </c>
      <c r="C9" s="207">
        <v>149</v>
      </c>
      <c r="D9" s="216">
        <f>(C9/B9-1)*100</f>
        <v>0</v>
      </c>
      <c r="E9" s="108"/>
      <c r="F9" s="108"/>
    </row>
    <row r="10" s="238" customFormat="1" ht="22.5" customHeight="1" spans="1:4">
      <c r="A10" s="211" t="s">
        <v>210</v>
      </c>
      <c r="B10" s="209">
        <f>SUM(B11:B25)</f>
        <v>59486</v>
      </c>
      <c r="C10" s="209">
        <f>SUM(C11:C25)</f>
        <v>34708</v>
      </c>
      <c r="D10" s="216">
        <f>(C10/B10-1)*100</f>
        <v>-41.6534983021215</v>
      </c>
    </row>
    <row r="11" ht="22.5" customHeight="1" spans="1:6">
      <c r="A11" s="148" t="s">
        <v>211</v>
      </c>
      <c r="B11" s="206">
        <v>54</v>
      </c>
      <c r="C11" s="156">
        <v>54</v>
      </c>
      <c r="D11" s="216">
        <f>(C11/B11-1)*100</f>
        <v>0</v>
      </c>
      <c r="E11" s="108"/>
      <c r="F11" s="108"/>
    </row>
    <row r="12" ht="22.5" customHeight="1" spans="1:6">
      <c r="A12" s="148" t="s">
        <v>212</v>
      </c>
      <c r="B12" s="206">
        <v>58058</v>
      </c>
      <c r="C12" s="156">
        <v>33242</v>
      </c>
      <c r="D12" s="216">
        <f>(C12/B12-1)*100</f>
        <v>-42.7434634331186</v>
      </c>
      <c r="E12" s="108"/>
      <c r="F12" s="108"/>
    </row>
    <row r="13" ht="22.5" customHeight="1" spans="1:6">
      <c r="A13" s="148" t="s">
        <v>213</v>
      </c>
      <c r="B13" s="206">
        <v>20</v>
      </c>
      <c r="C13" s="156">
        <v>20</v>
      </c>
      <c r="D13" s="216">
        <f t="shared" ref="D13:D26" si="0">(C13/B13-1)*100</f>
        <v>0</v>
      </c>
      <c r="E13" s="108"/>
      <c r="F13" s="108"/>
    </row>
    <row r="14" ht="22.5" customHeight="1" spans="1:6">
      <c r="A14" s="205" t="s">
        <v>214</v>
      </c>
      <c r="B14" s="206">
        <v>25</v>
      </c>
      <c r="C14" s="156">
        <v>48</v>
      </c>
      <c r="D14" s="216">
        <f t="shared" si="0"/>
        <v>92</v>
      </c>
      <c r="E14" s="108"/>
      <c r="F14" s="108"/>
    </row>
    <row r="15" ht="22.5" customHeight="1" spans="1:6">
      <c r="A15" s="148" t="s">
        <v>215</v>
      </c>
      <c r="B15" s="206"/>
      <c r="C15" s="156"/>
      <c r="D15" s="216"/>
      <c r="E15" s="108"/>
      <c r="F15" s="108"/>
    </row>
    <row r="16" ht="22.5" customHeight="1" spans="1:6">
      <c r="A16" s="205" t="s">
        <v>216</v>
      </c>
      <c r="B16" s="206"/>
      <c r="C16" s="156"/>
      <c r="D16" s="216"/>
      <c r="E16" s="108"/>
      <c r="F16" s="108"/>
    </row>
    <row r="17" ht="22.5" customHeight="1" spans="1:6">
      <c r="A17" s="205" t="s">
        <v>217</v>
      </c>
      <c r="B17" s="206"/>
      <c r="C17" s="156"/>
      <c r="D17" s="216"/>
      <c r="E17" s="108"/>
      <c r="F17" s="108"/>
    </row>
    <row r="18" ht="22.5" customHeight="1" spans="1:6">
      <c r="A18" s="148" t="s">
        <v>218</v>
      </c>
      <c r="B18" s="206">
        <v>473</v>
      </c>
      <c r="C18" s="156">
        <v>475</v>
      </c>
      <c r="D18" s="216">
        <f t="shared" si="0"/>
        <v>0.422832980972521</v>
      </c>
      <c r="E18" s="108"/>
      <c r="F18" s="108"/>
    </row>
    <row r="19" ht="22.5" customHeight="1" spans="1:6">
      <c r="A19" s="205" t="s">
        <v>219</v>
      </c>
      <c r="B19" s="206">
        <v>35</v>
      </c>
      <c r="C19" s="156"/>
      <c r="D19" s="216">
        <f t="shared" si="0"/>
        <v>-100</v>
      </c>
      <c r="E19" s="108"/>
      <c r="F19" s="108"/>
    </row>
    <row r="20" ht="22.5" customHeight="1" spans="1:6">
      <c r="A20" s="205" t="s">
        <v>220</v>
      </c>
      <c r="B20" s="206">
        <v>560</v>
      </c>
      <c r="C20" s="156">
        <v>369</v>
      </c>
      <c r="D20" s="216">
        <f t="shared" si="0"/>
        <v>-34.1071428571429</v>
      </c>
      <c r="E20" s="108"/>
      <c r="F20" s="108"/>
    </row>
    <row r="21" ht="22.5" customHeight="1" spans="1:6">
      <c r="A21" s="205" t="s">
        <v>221</v>
      </c>
      <c r="B21" s="206">
        <v>31</v>
      </c>
      <c r="C21" s="156">
        <v>21</v>
      </c>
      <c r="D21" s="216">
        <f t="shared" si="0"/>
        <v>-32.258064516129</v>
      </c>
      <c r="E21" s="108"/>
      <c r="F21" s="108"/>
    </row>
    <row r="22" ht="22.5" customHeight="1" spans="1:6">
      <c r="A22" s="104" t="s">
        <v>222</v>
      </c>
      <c r="B22" s="206">
        <v>77</v>
      </c>
      <c r="C22" s="156">
        <v>61</v>
      </c>
      <c r="D22" s="216">
        <f t="shared" si="0"/>
        <v>-20.7792207792208</v>
      </c>
      <c r="E22" s="108"/>
      <c r="F22" s="108"/>
    </row>
    <row r="23" ht="22.5" customHeight="1" spans="1:6">
      <c r="A23" s="104" t="s">
        <v>223</v>
      </c>
      <c r="B23" s="206">
        <v>147</v>
      </c>
      <c r="C23" s="156">
        <v>418</v>
      </c>
      <c r="D23" s="216">
        <f t="shared" si="0"/>
        <v>184.353741496599</v>
      </c>
      <c r="E23" s="108"/>
      <c r="F23" s="108"/>
    </row>
    <row r="24" ht="22.5" customHeight="1" spans="1:6">
      <c r="A24" s="104" t="s">
        <v>224</v>
      </c>
      <c r="B24" s="206"/>
      <c r="C24" s="156"/>
      <c r="D24" s="216"/>
      <c r="E24" s="108"/>
      <c r="F24" s="108"/>
    </row>
    <row r="25" ht="22.5" customHeight="1" spans="1:6">
      <c r="A25" s="210" t="s">
        <v>225</v>
      </c>
      <c r="B25" s="206">
        <v>6</v>
      </c>
      <c r="C25" s="156"/>
      <c r="D25" s="216">
        <f t="shared" si="0"/>
        <v>-100</v>
      </c>
      <c r="E25" s="108"/>
      <c r="F25" s="108"/>
    </row>
    <row r="26" s="238" customFormat="1" ht="22.5" customHeight="1" spans="1:4">
      <c r="A26" s="211" t="s">
        <v>226</v>
      </c>
      <c r="B26" s="241">
        <v>11830</v>
      </c>
      <c r="C26" s="241">
        <v>1008</v>
      </c>
      <c r="D26" s="216">
        <f t="shared" si="0"/>
        <v>-91.4792899408284</v>
      </c>
    </row>
    <row r="27" ht="22.5" customHeight="1" spans="1:6">
      <c r="A27" s="103"/>
      <c r="B27" s="150"/>
      <c r="C27" s="242"/>
      <c r="D27" s="243"/>
      <c r="E27" s="108"/>
      <c r="F27" s="108"/>
    </row>
    <row r="28" ht="22.5" customHeight="1" spans="1:6">
      <c r="A28" s="103"/>
      <c r="B28" s="150"/>
      <c r="C28" s="242"/>
      <c r="D28" s="243"/>
      <c r="E28" s="108"/>
      <c r="F28" s="108"/>
    </row>
    <row r="29" ht="22.5" customHeight="1" spans="1:6">
      <c r="A29" s="103"/>
      <c r="B29" s="150"/>
      <c r="C29" s="242"/>
      <c r="D29" s="243"/>
      <c r="E29" s="108"/>
      <c r="F29" s="108"/>
    </row>
    <row r="30" ht="22.5" customHeight="1" spans="1:6">
      <c r="A30" s="103"/>
      <c r="B30" s="150"/>
      <c r="C30" s="242"/>
      <c r="D30" s="243"/>
      <c r="E30" s="108"/>
      <c r="F30" s="108"/>
    </row>
    <row r="31" ht="21" customHeight="1" spans="1:6">
      <c r="A31" s="225" t="s">
        <v>227</v>
      </c>
      <c r="B31" s="213">
        <f>SUM(B5,B10,B26)</f>
        <v>71600</v>
      </c>
      <c r="C31" s="213">
        <f>SUM(C5,C10,C26)</f>
        <v>36000</v>
      </c>
      <c r="D31" s="244">
        <f>(C31/B31-1)*100</f>
        <v>-49.7206703910614</v>
      </c>
      <c r="E31" s="108"/>
      <c r="F31" s="108"/>
    </row>
    <row r="32" ht="21" customHeight="1" spans="1:6">
      <c r="A32" s="163"/>
      <c r="B32" s="215"/>
      <c r="C32" s="215"/>
      <c r="D32" s="216"/>
      <c r="E32" s="108"/>
      <c r="F32" s="108"/>
    </row>
    <row r="33" ht="21" customHeight="1" spans="1:6">
      <c r="A33" s="245" t="s">
        <v>228</v>
      </c>
      <c r="B33" s="234"/>
      <c r="C33" s="246"/>
      <c r="D33" s="246"/>
      <c r="E33" s="247"/>
      <c r="F33" s="247"/>
    </row>
    <row r="34" ht="21" customHeight="1" spans="3:6">
      <c r="C34" s="217"/>
      <c r="D34" s="108"/>
      <c r="E34" s="108"/>
      <c r="F34" s="108"/>
    </row>
    <row r="35" ht="21" customHeight="1" spans="3:6">
      <c r="C35" s="217"/>
      <c r="D35" s="108"/>
      <c r="E35" s="108"/>
      <c r="F35" s="108"/>
    </row>
    <row r="36" ht="21" customHeight="1" spans="3:6">
      <c r="C36" s="217"/>
      <c r="D36" s="108"/>
      <c r="E36" s="108"/>
      <c r="F36" s="108"/>
    </row>
    <row r="37" ht="21" customHeight="1" spans="3:6">
      <c r="C37" s="217"/>
      <c r="D37" s="108"/>
      <c r="E37" s="108"/>
      <c r="F37" s="108"/>
    </row>
    <row r="38" ht="21" customHeight="1" spans="3:6">
      <c r="C38" s="217"/>
      <c r="D38" s="108"/>
      <c r="E38" s="108"/>
      <c r="F38" s="108"/>
    </row>
    <row r="39" ht="21" customHeight="1" spans="3:6">
      <c r="C39" s="217"/>
      <c r="D39" s="108"/>
      <c r="E39" s="108"/>
      <c r="F39" s="108"/>
    </row>
    <row r="40" ht="21" customHeight="1" spans="3:6">
      <c r="C40" s="217"/>
      <c r="D40" s="108"/>
      <c r="E40" s="108"/>
      <c r="F40" s="108"/>
    </row>
  </sheetData>
  <mergeCells count="3">
    <mergeCell ref="A1:D1"/>
    <mergeCell ref="A2:D2"/>
    <mergeCell ref="A33:D33"/>
  </mergeCells>
  <pageMargins left="0.707638888888889" right="0.31875" top="0.747916666666667" bottom="0.747916666666667" header="0.313888888888889" footer="0.313888888888889"/>
  <pageSetup paperSize="9" firstPageNumber="19" orientation="portrait" useFirstPageNumber="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7" workbookViewId="0">
      <selection activeCell="A25" sqref="A25:D25"/>
    </sheetView>
  </sheetViews>
  <sheetFormatPr defaultColWidth="8.875" defaultRowHeight="20" customHeight="1" outlineLevelCol="3"/>
  <cols>
    <col min="1" max="1" width="34.0583333333333" style="10" customWidth="1"/>
    <col min="2" max="2" width="17.525" style="10" customWidth="1"/>
    <col min="3" max="3" width="17.1916666666667" style="10" customWidth="1"/>
    <col min="4" max="4" width="16.4166666666667" style="10" customWidth="1"/>
    <col min="5" max="16384" width="8.875" style="10"/>
  </cols>
  <sheetData>
    <row r="1" s="10" customFormat="1" customHeight="1" spans="1:4">
      <c r="A1" s="173" t="s">
        <v>229</v>
      </c>
      <c r="B1" s="173"/>
      <c r="C1" s="173"/>
      <c r="D1" s="173"/>
    </row>
    <row r="2" s="10" customFormat="1" customHeight="1" spans="1:4">
      <c r="A2" s="174" t="s">
        <v>230</v>
      </c>
      <c r="B2" s="174"/>
      <c r="C2" s="174"/>
      <c r="D2" s="174"/>
    </row>
    <row r="3" s="10" customFormat="1" customHeight="1" spans="1:4">
      <c r="A3" s="175" t="s">
        <v>231</v>
      </c>
      <c r="B3" s="176"/>
      <c r="C3" s="176"/>
      <c r="D3" s="177"/>
    </row>
    <row r="4" s="10" customFormat="1" customHeight="1" spans="1:4">
      <c r="A4" s="179" t="s">
        <v>40</v>
      </c>
      <c r="B4" s="194" t="s">
        <v>232</v>
      </c>
      <c r="C4" s="178" t="s">
        <v>233</v>
      </c>
      <c r="D4" s="195" t="s">
        <v>45</v>
      </c>
    </row>
    <row r="5" s="10" customFormat="1" customHeight="1" spans="1:4">
      <c r="A5" s="180" t="s">
        <v>205</v>
      </c>
      <c r="B5" s="187">
        <v>0</v>
      </c>
      <c r="C5" s="187">
        <v>0</v>
      </c>
      <c r="D5" s="174">
        <v>0</v>
      </c>
    </row>
    <row r="6" s="10" customFormat="1" customHeight="1" spans="1:4">
      <c r="A6" s="183" t="s">
        <v>234</v>
      </c>
      <c r="B6" s="182"/>
      <c r="C6" s="196"/>
      <c r="D6" s="197"/>
    </row>
    <row r="7" s="10" customFormat="1" customHeight="1" spans="1:4">
      <c r="A7" s="180" t="s">
        <v>210</v>
      </c>
      <c r="B7" s="187">
        <v>0</v>
      </c>
      <c r="C7" s="187">
        <v>0</v>
      </c>
      <c r="D7" s="174">
        <v>0</v>
      </c>
    </row>
    <row r="8" s="10" customFormat="1" customHeight="1" spans="1:4">
      <c r="A8" s="183" t="s">
        <v>235</v>
      </c>
      <c r="B8" s="182"/>
      <c r="C8" s="196"/>
      <c r="D8" s="196"/>
    </row>
    <row r="9" s="10" customFormat="1" customHeight="1" spans="1:4">
      <c r="A9" s="183" t="s">
        <v>236</v>
      </c>
      <c r="B9" s="182"/>
      <c r="C9" s="196"/>
      <c r="D9" s="197"/>
    </row>
    <row r="10" s="10" customFormat="1" customHeight="1" spans="1:4">
      <c r="A10" s="183" t="s">
        <v>237</v>
      </c>
      <c r="B10" s="182"/>
      <c r="C10" s="196"/>
      <c r="D10" s="197"/>
    </row>
    <row r="11" s="10" customFormat="1" customHeight="1" spans="1:4">
      <c r="A11" s="183" t="s">
        <v>238</v>
      </c>
      <c r="B11" s="182"/>
      <c r="C11" s="196"/>
      <c r="D11" s="197"/>
    </row>
    <row r="12" s="10" customFormat="1" customHeight="1" spans="1:4">
      <c r="A12" s="183" t="s">
        <v>239</v>
      </c>
      <c r="B12" s="182"/>
      <c r="C12" s="196"/>
      <c r="D12" s="197"/>
    </row>
    <row r="13" s="10" customFormat="1" customHeight="1" spans="1:4">
      <c r="A13" s="183" t="s">
        <v>240</v>
      </c>
      <c r="B13" s="182"/>
      <c r="C13" s="196"/>
      <c r="D13" s="197"/>
    </row>
    <row r="14" s="10" customFormat="1" customHeight="1" spans="1:4">
      <c r="A14" s="180" t="s">
        <v>226</v>
      </c>
      <c r="B14" s="187">
        <v>0</v>
      </c>
      <c r="C14" s="187">
        <v>0</v>
      </c>
      <c r="D14" s="174">
        <v>0</v>
      </c>
    </row>
    <row r="15" s="10" customFormat="1" customHeight="1" spans="1:4">
      <c r="A15" s="189"/>
      <c r="B15" s="190"/>
      <c r="C15" s="185"/>
      <c r="D15" s="198"/>
    </row>
    <row r="16" s="10" customFormat="1" customHeight="1" spans="1:4">
      <c r="A16" s="189"/>
      <c r="B16" s="190"/>
      <c r="C16" s="185"/>
      <c r="D16" s="198"/>
    </row>
    <row r="17" s="10" customFormat="1" customHeight="1" spans="1:4">
      <c r="A17" s="189"/>
      <c r="B17" s="190"/>
      <c r="C17" s="185"/>
      <c r="D17" s="198"/>
    </row>
    <row r="18" s="10" customFormat="1" customHeight="1" spans="1:4">
      <c r="A18" s="189"/>
      <c r="B18" s="190"/>
      <c r="C18" s="185"/>
      <c r="D18" s="198"/>
    </row>
    <row r="19" s="10" customFormat="1" customHeight="1" spans="1:4">
      <c r="A19" s="189"/>
      <c r="B19" s="190"/>
      <c r="C19" s="185"/>
      <c r="D19" s="198"/>
    </row>
    <row r="20" s="10" customFormat="1" customHeight="1" spans="1:4">
      <c r="A20" s="189"/>
      <c r="B20" s="190"/>
      <c r="C20" s="185"/>
      <c r="D20" s="198"/>
    </row>
    <row r="21" s="10" customFormat="1" customHeight="1" spans="1:4">
      <c r="A21" s="189"/>
      <c r="B21" s="190"/>
      <c r="C21" s="185"/>
      <c r="D21" s="198"/>
    </row>
    <row r="22" s="10" customFormat="1" customHeight="1" spans="1:4">
      <c r="A22" s="189"/>
      <c r="B22" s="190"/>
      <c r="C22" s="185"/>
      <c r="D22" s="198"/>
    </row>
    <row r="23" s="10" customFormat="1" customHeight="1" spans="1:4">
      <c r="A23" s="191" t="s">
        <v>227</v>
      </c>
      <c r="B23" s="236">
        <v>0</v>
      </c>
      <c r="C23" s="237">
        <v>0</v>
      </c>
      <c r="D23" s="191">
        <v>0</v>
      </c>
    </row>
    <row r="25" s="172" customFormat="1" customHeight="1" spans="1:4">
      <c r="A25" s="235" t="s">
        <v>241</v>
      </c>
      <c r="B25" s="235"/>
      <c r="C25" s="235"/>
      <c r="D25" s="235"/>
    </row>
  </sheetData>
  <mergeCells count="3">
    <mergeCell ref="A1:D1"/>
    <mergeCell ref="A2:D2"/>
    <mergeCell ref="A25:D2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0" workbookViewId="0">
      <selection activeCell="F14" sqref="F14"/>
    </sheetView>
  </sheetViews>
  <sheetFormatPr defaultColWidth="8.875" defaultRowHeight="20" customHeight="1" outlineLevelCol="4"/>
  <cols>
    <col min="1" max="1" width="32.7166666666667" style="10" customWidth="1"/>
    <col min="2" max="5" width="15.9666666666667" style="10" customWidth="1"/>
    <col min="6" max="255" width="19.2916666666667" style="10" customWidth="1"/>
    <col min="256" max="256" width="19.2916666666667" style="10"/>
    <col min="257" max="16384" width="8.875" style="10"/>
  </cols>
  <sheetData>
    <row r="1" s="10" customFormat="1" customHeight="1" spans="1:5">
      <c r="A1" s="173" t="s">
        <v>242</v>
      </c>
      <c r="B1" s="173"/>
      <c r="C1" s="173"/>
      <c r="D1" s="173"/>
      <c r="E1" s="173"/>
    </row>
    <row r="2" s="10" customFormat="1" customHeight="1" spans="1:5">
      <c r="A2" s="174" t="s">
        <v>230</v>
      </c>
      <c r="B2" s="174"/>
      <c r="C2" s="174"/>
      <c r="D2" s="174"/>
      <c r="E2" s="174"/>
    </row>
    <row r="3" s="10" customFormat="1" customHeight="1" spans="1:5">
      <c r="A3" s="175" t="s">
        <v>243</v>
      </c>
      <c r="B3" s="176"/>
      <c r="C3" s="176"/>
      <c r="D3" s="177" t="s">
        <v>39</v>
      </c>
      <c r="E3" s="177"/>
    </row>
    <row r="4" s="10" customFormat="1" customHeight="1" spans="1:5">
      <c r="A4" s="178" t="s">
        <v>40</v>
      </c>
      <c r="B4" s="178" t="s">
        <v>244</v>
      </c>
      <c r="C4" s="178" t="s">
        <v>245</v>
      </c>
      <c r="D4" s="178" t="s">
        <v>246</v>
      </c>
      <c r="E4" s="179" t="s">
        <v>247</v>
      </c>
    </row>
    <row r="5" s="10" customFormat="1" customHeight="1" spans="1:5">
      <c r="A5" s="180" t="s">
        <v>205</v>
      </c>
      <c r="B5" s="181">
        <v>0</v>
      </c>
      <c r="C5" s="181">
        <v>0</v>
      </c>
      <c r="D5" s="181">
        <v>0</v>
      </c>
      <c r="E5" s="182">
        <v>0</v>
      </c>
    </row>
    <row r="6" s="10" customFormat="1" customHeight="1" spans="1:5">
      <c r="A6" s="183" t="s">
        <v>234</v>
      </c>
      <c r="B6" s="184"/>
      <c r="C6" s="184"/>
      <c r="D6" s="184"/>
      <c r="E6" s="185"/>
    </row>
    <row r="7" s="10" customFormat="1" customHeight="1" spans="1:5">
      <c r="A7" s="180" t="s">
        <v>210</v>
      </c>
      <c r="B7" s="181">
        <v>0</v>
      </c>
      <c r="C7" s="181">
        <v>0</v>
      </c>
      <c r="D7" s="181">
        <v>0</v>
      </c>
      <c r="E7" s="174">
        <v>0</v>
      </c>
    </row>
    <row r="8" s="10" customFormat="1" customHeight="1" spans="1:5">
      <c r="A8" s="183" t="s">
        <v>248</v>
      </c>
      <c r="B8" s="184"/>
      <c r="C8" s="184"/>
      <c r="D8" s="184"/>
      <c r="E8" s="182"/>
    </row>
    <row r="9" s="10" customFormat="1" customHeight="1" spans="1:5">
      <c r="A9" s="183" t="s">
        <v>236</v>
      </c>
      <c r="B9" s="184"/>
      <c r="C9" s="184"/>
      <c r="D9" s="184"/>
      <c r="E9" s="185"/>
    </row>
    <row r="10" s="10" customFormat="1" customHeight="1" spans="1:5">
      <c r="A10" s="183" t="s">
        <v>237</v>
      </c>
      <c r="B10" s="184"/>
      <c r="C10" s="184"/>
      <c r="D10" s="184"/>
      <c r="E10" s="185"/>
    </row>
    <row r="11" s="10" customFormat="1" customHeight="1" spans="1:5">
      <c r="A11" s="183" t="s">
        <v>238</v>
      </c>
      <c r="B11" s="184"/>
      <c r="C11" s="184"/>
      <c r="D11" s="184"/>
      <c r="E11" s="185"/>
    </row>
    <row r="12" s="10" customFormat="1" customHeight="1" spans="1:5">
      <c r="A12" s="183" t="s">
        <v>239</v>
      </c>
      <c r="B12" s="184"/>
      <c r="C12" s="184"/>
      <c r="D12" s="184"/>
      <c r="E12" s="185"/>
    </row>
    <row r="13" s="10" customFormat="1" customHeight="1" spans="1:5">
      <c r="A13" s="183" t="s">
        <v>240</v>
      </c>
      <c r="B13" s="184"/>
      <c r="C13" s="184"/>
      <c r="D13" s="184"/>
      <c r="E13" s="185"/>
    </row>
    <row r="14" s="10" customFormat="1" customHeight="1" spans="1:5">
      <c r="A14" s="180" t="s">
        <v>226</v>
      </c>
      <c r="B14" s="182">
        <v>0</v>
      </c>
      <c r="C14" s="186">
        <v>0</v>
      </c>
      <c r="D14" s="187">
        <v>0</v>
      </c>
      <c r="E14" s="182">
        <v>0</v>
      </c>
    </row>
    <row r="15" s="10" customFormat="1" customHeight="1" spans="1:5">
      <c r="A15" s="188"/>
      <c r="B15" s="184"/>
      <c r="C15" s="184"/>
      <c r="D15" s="184"/>
      <c r="E15" s="185"/>
    </row>
    <row r="16" s="10" customFormat="1" customHeight="1" spans="1:5">
      <c r="A16" s="188"/>
      <c r="B16" s="184"/>
      <c r="C16" s="184"/>
      <c r="D16" s="184"/>
      <c r="E16" s="185"/>
    </row>
    <row r="17" s="10" customFormat="1" customHeight="1" spans="1:5">
      <c r="A17" s="188"/>
      <c r="B17" s="184"/>
      <c r="C17" s="184"/>
      <c r="D17" s="184"/>
      <c r="E17" s="185"/>
    </row>
    <row r="18" s="10" customFormat="1" customHeight="1" spans="1:5">
      <c r="A18" s="188"/>
      <c r="B18" s="184"/>
      <c r="C18" s="184"/>
      <c r="D18" s="184"/>
      <c r="E18" s="185"/>
    </row>
    <row r="19" s="10" customFormat="1" customHeight="1" spans="1:5">
      <c r="A19" s="189"/>
      <c r="B19" s="190"/>
      <c r="C19" s="184"/>
      <c r="D19" s="184"/>
      <c r="E19" s="185"/>
    </row>
    <row r="20" s="10" customFormat="1" customHeight="1" spans="1:5">
      <c r="A20" s="189"/>
      <c r="B20" s="190"/>
      <c r="C20" s="184"/>
      <c r="D20" s="184"/>
      <c r="E20" s="185"/>
    </row>
    <row r="21" s="10" customFormat="1" customHeight="1" spans="1:5">
      <c r="A21" s="189"/>
      <c r="B21" s="190"/>
      <c r="C21" s="184"/>
      <c r="D21" s="184"/>
      <c r="E21" s="185"/>
    </row>
    <row r="22" s="10" customFormat="1" customHeight="1" spans="1:5">
      <c r="A22" s="189"/>
      <c r="B22" s="190"/>
      <c r="C22" s="184"/>
      <c r="D22" s="184"/>
      <c r="E22" s="185"/>
    </row>
    <row r="23" s="10" customFormat="1" customHeight="1" spans="1:5">
      <c r="A23" s="191" t="s">
        <v>227</v>
      </c>
      <c r="B23" s="192">
        <v>0</v>
      </c>
      <c r="C23" s="193">
        <v>0</v>
      </c>
      <c r="D23" s="193">
        <v>0</v>
      </c>
      <c r="E23" s="191">
        <v>0</v>
      </c>
    </row>
    <row r="25" s="172" customFormat="1" customHeight="1" spans="1:5">
      <c r="A25" s="235" t="s">
        <v>241</v>
      </c>
      <c r="B25" s="235"/>
      <c r="C25" s="235"/>
      <c r="D25" s="235"/>
      <c r="E25" s="235"/>
    </row>
  </sheetData>
  <mergeCells count="4">
    <mergeCell ref="A1:E1"/>
    <mergeCell ref="A2:E2"/>
    <mergeCell ref="D3:E3"/>
    <mergeCell ref="A25:E2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 outlineLevelCol="5"/>
  <cols>
    <col min="1" max="1" width="33" customWidth="1"/>
    <col min="2" max="4" width="15" customWidth="1"/>
    <col min="8" max="8" width="10.4" customWidth="1"/>
    <col min="9" max="9" width="9.7" customWidth="1"/>
  </cols>
  <sheetData>
    <row r="1" ht="26.25" customHeight="1" spans="1:4">
      <c r="A1" s="96" t="s">
        <v>249</v>
      </c>
      <c r="B1" s="96"/>
      <c r="C1" s="96"/>
      <c r="D1" s="96"/>
    </row>
    <row r="2" ht="19.5" customHeight="1" spans="1:4">
      <c r="A2" s="145" t="s">
        <v>250</v>
      </c>
      <c r="B2" s="97"/>
      <c r="C2" s="99" t="s">
        <v>39</v>
      </c>
      <c r="D2" s="99"/>
    </row>
    <row r="3" ht="52.5" customHeight="1" spans="1:5">
      <c r="A3" s="100" t="s">
        <v>40</v>
      </c>
      <c r="B3" s="218" t="s">
        <v>232</v>
      </c>
      <c r="C3" s="218" t="s">
        <v>233</v>
      </c>
      <c r="D3" s="102" t="s">
        <v>45</v>
      </c>
      <c r="E3" s="103"/>
    </row>
    <row r="4" ht="22.5" customHeight="1" spans="1:6">
      <c r="A4" s="228" t="s">
        <v>111</v>
      </c>
      <c r="B4" s="229"/>
      <c r="C4" s="229"/>
      <c r="D4" s="106"/>
      <c r="E4" s="110"/>
      <c r="F4" s="108"/>
    </row>
    <row r="5" ht="22.5" customHeight="1" spans="1:6">
      <c r="A5" s="228" t="s">
        <v>112</v>
      </c>
      <c r="B5" s="230">
        <v>3402</v>
      </c>
      <c r="C5" s="229">
        <v>2400</v>
      </c>
      <c r="D5" s="106">
        <f t="shared" ref="D4:D11" si="0">IF(B5&lt;&gt;0,(C5/B5-1)*100,0)</f>
        <v>-29.4532627865961</v>
      </c>
      <c r="E5" s="110"/>
      <c r="F5" s="231"/>
    </row>
    <row r="6" ht="22.5" customHeight="1" spans="1:6">
      <c r="A6" s="228" t="s">
        <v>113</v>
      </c>
      <c r="B6" s="230"/>
      <c r="C6" s="229"/>
      <c r="D6" s="106"/>
      <c r="E6" s="110"/>
      <c r="F6" s="108"/>
    </row>
    <row r="7" ht="22.5" customHeight="1" spans="1:6">
      <c r="A7" s="228" t="s">
        <v>114</v>
      </c>
      <c r="B7" s="230">
        <v>421</v>
      </c>
      <c r="C7" s="229">
        <v>400</v>
      </c>
      <c r="D7" s="106">
        <f t="shared" si="0"/>
        <v>-4.98812351543943</v>
      </c>
      <c r="E7" s="110"/>
      <c r="F7" s="108"/>
    </row>
    <row r="8" ht="22.5" customHeight="1" spans="1:6">
      <c r="A8" s="228" t="s">
        <v>115</v>
      </c>
      <c r="B8" s="230">
        <v>230</v>
      </c>
      <c r="C8" s="229">
        <v>200</v>
      </c>
      <c r="D8" s="106">
        <f t="shared" si="0"/>
        <v>-13.0434782608696</v>
      </c>
      <c r="E8" s="110"/>
      <c r="F8" s="108"/>
    </row>
    <row r="9" ht="22.5" customHeight="1" spans="1:6">
      <c r="A9" s="228" t="s">
        <v>116</v>
      </c>
      <c r="B9" s="229"/>
      <c r="C9" s="229"/>
      <c r="D9" s="106"/>
      <c r="E9" s="110"/>
      <c r="F9" s="108"/>
    </row>
    <row r="10" ht="22.5" customHeight="1" spans="1:6">
      <c r="A10" s="228" t="s">
        <v>117</v>
      </c>
      <c r="B10" s="229"/>
      <c r="C10" s="229"/>
      <c r="D10" s="106"/>
      <c r="E10" s="110"/>
      <c r="F10" s="108"/>
    </row>
    <row r="11" ht="22.5" customHeight="1" spans="1:6">
      <c r="A11" s="228" t="s">
        <v>118</v>
      </c>
      <c r="B11" s="229">
        <v>129</v>
      </c>
      <c r="C11" s="229">
        <v>335</v>
      </c>
      <c r="D11" s="106">
        <f t="shared" si="0"/>
        <v>159.68992248062</v>
      </c>
      <c r="E11" s="110"/>
      <c r="F11" s="108"/>
    </row>
    <row r="12" ht="22.5" customHeight="1" spans="1:6">
      <c r="A12" s="115"/>
      <c r="B12" s="229"/>
      <c r="C12" s="229"/>
      <c r="D12" s="106"/>
      <c r="E12" s="110"/>
      <c r="F12" s="108"/>
    </row>
    <row r="13" ht="22.5" customHeight="1" spans="1:6">
      <c r="A13" s="115"/>
      <c r="B13" s="229"/>
      <c r="C13" s="229"/>
      <c r="D13" s="106"/>
      <c r="E13" s="110"/>
      <c r="F13" s="108"/>
    </row>
    <row r="14" ht="22.5" customHeight="1" spans="1:6">
      <c r="A14" s="103"/>
      <c r="B14" s="229"/>
      <c r="C14" s="229"/>
      <c r="D14" s="106"/>
      <c r="E14" s="110"/>
      <c r="F14" s="108"/>
    </row>
    <row r="15" ht="22.5" customHeight="1" spans="1:6">
      <c r="A15" s="103"/>
      <c r="B15" s="229"/>
      <c r="C15" s="229"/>
      <c r="D15" s="106"/>
      <c r="E15" s="110"/>
      <c r="F15" s="108"/>
    </row>
    <row r="16" ht="22.5" customHeight="1" spans="1:6">
      <c r="A16" s="103"/>
      <c r="B16" s="229"/>
      <c r="C16" s="229"/>
      <c r="D16" s="106"/>
      <c r="E16" s="110"/>
      <c r="F16" s="108"/>
    </row>
    <row r="17" ht="22.5" customHeight="1" spans="1:6">
      <c r="A17" s="103"/>
      <c r="B17" s="229"/>
      <c r="C17" s="229"/>
      <c r="D17" s="106"/>
      <c r="E17" s="110"/>
      <c r="F17" s="108"/>
    </row>
    <row r="18" ht="22.5" customHeight="1" spans="1:6">
      <c r="A18" s="103"/>
      <c r="B18" s="229"/>
      <c r="C18" s="229"/>
      <c r="D18" s="106"/>
      <c r="E18" s="110"/>
      <c r="F18" s="108"/>
    </row>
    <row r="19" ht="22.5" customHeight="1" spans="1:6">
      <c r="A19" s="157" t="s">
        <v>119</v>
      </c>
      <c r="B19" s="232">
        <f>SUM(B4:B11)</f>
        <v>4182</v>
      </c>
      <c r="C19" s="232">
        <f>SUM(C4:C11)</f>
        <v>3335</v>
      </c>
      <c r="D19" s="158">
        <f t="shared" ref="D19:D24" si="1">IF(B19&lt;&gt;0,(C19/B19-1)*100,0)</f>
        <v>-20.2534672405548</v>
      </c>
      <c r="E19" s="110"/>
      <c r="F19" s="108"/>
    </row>
    <row r="20" ht="22.5" customHeight="1" spans="1:6">
      <c r="A20" s="169" t="s">
        <v>70</v>
      </c>
      <c r="B20" s="232">
        <f>SUM(B21:B23)</f>
        <v>5196</v>
      </c>
      <c r="C20" s="232">
        <f>SUM(C21:C23)</f>
        <v>3000</v>
      </c>
      <c r="D20" s="158">
        <f t="shared" si="1"/>
        <v>-42.2632794457275</v>
      </c>
      <c r="E20" s="108"/>
      <c r="F20" s="108"/>
    </row>
    <row r="21" ht="22.5" customHeight="1" spans="1:6">
      <c r="A21" s="115" t="s">
        <v>120</v>
      </c>
      <c r="B21" s="229">
        <v>196</v>
      </c>
      <c r="C21" s="229"/>
      <c r="D21" s="106">
        <f t="shared" si="1"/>
        <v>-100</v>
      </c>
      <c r="E21" s="108"/>
      <c r="F21" s="108"/>
    </row>
    <row r="22" ht="22.5" customHeight="1" spans="1:6">
      <c r="A22" s="115" t="s">
        <v>121</v>
      </c>
      <c r="B22" s="229"/>
      <c r="C22" s="229"/>
      <c r="D22" s="106"/>
      <c r="E22" s="108"/>
      <c r="F22" s="108"/>
    </row>
    <row r="23" ht="22.5" customHeight="1" spans="1:6">
      <c r="A23" s="115" t="s">
        <v>122</v>
      </c>
      <c r="B23" s="229">
        <v>5000</v>
      </c>
      <c r="C23" s="229">
        <v>3000</v>
      </c>
      <c r="D23" s="106">
        <f t="shared" si="1"/>
        <v>-40</v>
      </c>
      <c r="E23" s="108"/>
      <c r="F23" s="108"/>
    </row>
    <row r="24" ht="21" customHeight="1" spans="1:6">
      <c r="A24" s="116" t="s">
        <v>123</v>
      </c>
      <c r="B24" s="233">
        <f>SUM(B19:B20)</f>
        <v>9378</v>
      </c>
      <c r="C24" s="233">
        <f>SUM(C19:C20)</f>
        <v>6335</v>
      </c>
      <c r="D24" s="118">
        <f t="shared" si="1"/>
        <v>-32.4482832160375</v>
      </c>
      <c r="E24" s="108"/>
      <c r="F24" s="108"/>
    </row>
    <row r="25" ht="30.75" customHeight="1" spans="1:4">
      <c r="A25" s="163"/>
      <c r="B25" s="110"/>
      <c r="C25" s="110"/>
      <c r="D25" s="166"/>
    </row>
    <row r="26" ht="36.75" customHeight="1" spans="1:4">
      <c r="A26" s="234"/>
      <c r="B26" s="234"/>
      <c r="C26" s="234"/>
      <c r="D26" s="234"/>
    </row>
  </sheetData>
  <mergeCells count="3">
    <mergeCell ref="A1:D1"/>
    <mergeCell ref="C2:D2"/>
    <mergeCell ref="A26:D26"/>
  </mergeCells>
  <pageMargins left="0.747916666666667" right="0.747916666666667" top="0.984027777777778" bottom="0.984027777777778" header="0.511805555555556" footer="0.511805555555556"/>
  <pageSetup paperSize="9" firstPageNumber="11" orientation="portrait" useFirstPageNumber="1"/>
  <headerFooter alignWithMargins="0">
    <oddFooter>&amp;C15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Zeros="0" workbookViewId="0">
      <pane xSplit="1" ySplit="3" topLeftCell="B19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 outlineLevelCol="5"/>
  <cols>
    <col min="1" max="1" width="35.7" customWidth="1"/>
    <col min="2" max="3" width="15" customWidth="1"/>
    <col min="4" max="4" width="15.1" customWidth="1"/>
    <col min="8" max="8" width="10.4" customWidth="1"/>
    <col min="9" max="9" width="9.7" customWidth="1"/>
  </cols>
  <sheetData>
    <row r="1" ht="26.25" customHeight="1" spans="1:4">
      <c r="A1" s="96" t="s">
        <v>251</v>
      </c>
      <c r="B1" s="96"/>
      <c r="C1" s="96"/>
      <c r="D1" s="96"/>
    </row>
    <row r="2" ht="19.5" customHeight="1" spans="1:4">
      <c r="A2" s="145" t="s">
        <v>252</v>
      </c>
      <c r="B2" s="97"/>
      <c r="C2" s="99" t="s">
        <v>39</v>
      </c>
      <c r="D2" s="99"/>
    </row>
    <row r="3" ht="52.5" customHeight="1" spans="1:4">
      <c r="A3" s="100" t="s">
        <v>40</v>
      </c>
      <c r="B3" s="218" t="s">
        <v>232</v>
      </c>
      <c r="C3" s="218" t="s">
        <v>233</v>
      </c>
      <c r="D3" s="102" t="s">
        <v>45</v>
      </c>
    </row>
    <row r="4" ht="22.5" customHeight="1" spans="1:6">
      <c r="A4" s="104" t="s">
        <v>126</v>
      </c>
      <c r="B4" s="219">
        <v>10</v>
      </c>
      <c r="C4" s="220"/>
      <c r="D4" s="166">
        <f>(C4/B4-1)*100</f>
        <v>-100</v>
      </c>
      <c r="E4" s="108"/>
      <c r="F4" s="108"/>
    </row>
    <row r="5" ht="22.5" customHeight="1" spans="1:6">
      <c r="A5" s="104" t="s">
        <v>127</v>
      </c>
      <c r="B5" s="219"/>
      <c r="C5" s="220"/>
      <c r="D5" s="166"/>
      <c r="E5" s="108"/>
      <c r="F5" s="108"/>
    </row>
    <row r="6" ht="28.5" spans="1:6">
      <c r="A6" s="221" t="s">
        <v>128</v>
      </c>
      <c r="B6" s="219">
        <v>3217</v>
      </c>
      <c r="C6" s="220">
        <v>2400</v>
      </c>
      <c r="D6" s="166">
        <f t="shared" ref="D5:D13" si="0">(C6/B6-1)*100</f>
        <v>-25.3963319863227</v>
      </c>
      <c r="E6" s="108"/>
      <c r="F6" s="108"/>
    </row>
    <row r="7" ht="22.5" customHeight="1" spans="1:6">
      <c r="A7" s="104" t="s">
        <v>129</v>
      </c>
      <c r="B7" s="219"/>
      <c r="C7" s="220"/>
      <c r="D7" s="166"/>
      <c r="E7" s="108"/>
      <c r="F7" s="108"/>
    </row>
    <row r="8" ht="22.5" customHeight="1" spans="1:6">
      <c r="A8" s="104" t="s">
        <v>130</v>
      </c>
      <c r="B8" s="220">
        <v>421</v>
      </c>
      <c r="C8" s="220">
        <v>400</v>
      </c>
      <c r="D8" s="166">
        <f t="shared" si="0"/>
        <v>-4.98812351543943</v>
      </c>
      <c r="E8" s="108"/>
      <c r="F8" s="108"/>
    </row>
    <row r="9" ht="22.5" customHeight="1" spans="1:6">
      <c r="A9" s="104" t="s">
        <v>131</v>
      </c>
      <c r="B9" s="220">
        <v>230</v>
      </c>
      <c r="C9" s="220">
        <v>200</v>
      </c>
      <c r="D9" s="166">
        <f t="shared" si="0"/>
        <v>-13.0434782608696</v>
      </c>
      <c r="E9" s="108"/>
      <c r="F9" s="108"/>
    </row>
    <row r="10" ht="22.5" customHeight="1" spans="1:6">
      <c r="A10" s="104" t="s">
        <v>132</v>
      </c>
      <c r="B10" s="220"/>
      <c r="C10" s="220"/>
      <c r="D10" s="166"/>
      <c r="E10" s="108"/>
      <c r="F10" s="108"/>
    </row>
    <row r="11" ht="28.5" spans="1:6">
      <c r="A11" s="221" t="s">
        <v>133</v>
      </c>
      <c r="B11" s="220">
        <v>5129</v>
      </c>
      <c r="C11" s="220">
        <v>3335</v>
      </c>
      <c r="D11" s="166">
        <f t="shared" si="0"/>
        <v>-34.9775784753363</v>
      </c>
      <c r="E11" s="108"/>
      <c r="F11" s="108"/>
    </row>
    <row r="12" ht="22.5" customHeight="1" spans="1:6">
      <c r="A12" s="104" t="s">
        <v>134</v>
      </c>
      <c r="B12" s="220"/>
      <c r="C12" s="220"/>
      <c r="D12" s="166"/>
      <c r="E12" s="108"/>
      <c r="F12" s="108"/>
    </row>
    <row r="13" ht="22.5" customHeight="1" spans="1:6">
      <c r="A13" s="104" t="s">
        <v>135</v>
      </c>
      <c r="B13" s="220">
        <v>186</v>
      </c>
      <c r="C13" s="220"/>
      <c r="D13" s="166">
        <f t="shared" si="0"/>
        <v>-100</v>
      </c>
      <c r="E13" s="108"/>
      <c r="F13" s="108"/>
    </row>
    <row r="14" ht="22.5" customHeight="1" spans="1:6">
      <c r="A14" s="169"/>
      <c r="B14" s="220"/>
      <c r="C14" s="220"/>
      <c r="D14" s="166"/>
      <c r="E14" s="108"/>
      <c r="F14" s="108"/>
    </row>
    <row r="15" ht="22.5" customHeight="1" spans="1:6">
      <c r="A15" s="169"/>
      <c r="B15" s="220"/>
      <c r="C15" s="220"/>
      <c r="D15" s="166"/>
      <c r="E15" s="108"/>
      <c r="F15" s="108"/>
    </row>
    <row r="16" ht="22.5" customHeight="1" spans="1:6">
      <c r="A16" s="169"/>
      <c r="B16" s="220"/>
      <c r="C16" s="220"/>
      <c r="D16" s="166"/>
      <c r="E16" s="108"/>
      <c r="F16" s="108"/>
    </row>
    <row r="17" ht="22.5" customHeight="1" spans="1:6">
      <c r="A17" s="169"/>
      <c r="B17" s="220"/>
      <c r="C17" s="220"/>
      <c r="D17" s="166"/>
      <c r="E17" s="108"/>
      <c r="F17" s="108"/>
    </row>
    <row r="18" ht="22.5" customHeight="1" spans="1:6">
      <c r="A18" s="169"/>
      <c r="B18" s="220"/>
      <c r="C18" s="220"/>
      <c r="D18" s="166"/>
      <c r="E18" s="108"/>
      <c r="F18" s="108"/>
    </row>
    <row r="19" s="103" customFormat="1" ht="22.5" customHeight="1" spans="1:6">
      <c r="A19" s="169" t="s">
        <v>136</v>
      </c>
      <c r="B19" s="222">
        <f>SUM(B4:B13)</f>
        <v>9193</v>
      </c>
      <c r="C19" s="222">
        <f>SUM(C4:C13)</f>
        <v>6335</v>
      </c>
      <c r="D19" s="223">
        <f>(C19/B19-1)*100</f>
        <v>-31.0888719678016</v>
      </c>
      <c r="E19" s="110"/>
      <c r="F19" s="110"/>
    </row>
    <row r="20" ht="22.5" customHeight="1" spans="1:6">
      <c r="A20" s="169" t="s">
        <v>103</v>
      </c>
      <c r="B20" s="222">
        <f>SUM(B21:B24)</f>
        <v>185</v>
      </c>
      <c r="C20" s="222">
        <f>SUM(C21:C24)</f>
        <v>0</v>
      </c>
      <c r="D20" s="223">
        <f>(C20/B20-1)*100</f>
        <v>-100</v>
      </c>
      <c r="E20" s="108"/>
      <c r="F20" s="108"/>
    </row>
    <row r="21" ht="22.5" customHeight="1" spans="1:6">
      <c r="A21" s="148" t="s">
        <v>253</v>
      </c>
      <c r="B21" s="222"/>
      <c r="C21" s="222"/>
      <c r="D21" s="166"/>
      <c r="E21" s="108"/>
      <c r="F21" s="108"/>
    </row>
    <row r="22" ht="22.5" customHeight="1" spans="1:6">
      <c r="A22" s="148" t="s">
        <v>254</v>
      </c>
      <c r="B22" s="220">
        <v>185</v>
      </c>
      <c r="C22" s="220"/>
      <c r="D22" s="166">
        <f>(C22/B22-1)*100</f>
        <v>-100</v>
      </c>
      <c r="E22" s="108"/>
      <c r="F22" s="108"/>
    </row>
    <row r="23" ht="22.5" customHeight="1" spans="1:6">
      <c r="A23" s="224" t="s">
        <v>255</v>
      </c>
      <c r="B23" s="220"/>
      <c r="C23" s="220"/>
      <c r="D23" s="166"/>
      <c r="E23" s="108"/>
      <c r="F23" s="108"/>
    </row>
    <row r="24" ht="22.5" customHeight="1" spans="1:6">
      <c r="A24" s="148" t="s">
        <v>107</v>
      </c>
      <c r="B24" s="220"/>
      <c r="C24" s="220"/>
      <c r="D24" s="166">
        <v>-34.965034965035</v>
      </c>
      <c r="E24" s="108"/>
      <c r="F24" s="108"/>
    </row>
    <row r="25" ht="21" customHeight="1" spans="1:6">
      <c r="A25" s="225" t="s">
        <v>138</v>
      </c>
      <c r="B25" s="226">
        <f>SUM(B19:B20)</f>
        <v>9378</v>
      </c>
      <c r="C25" s="226">
        <f>SUM(C19:C20)</f>
        <v>6335</v>
      </c>
      <c r="D25" s="227">
        <f>(C25/B25-1)*100</f>
        <v>-32.4482832160375</v>
      </c>
      <c r="E25" s="108"/>
      <c r="F25" s="108"/>
    </row>
  </sheetData>
  <mergeCells count="2">
    <mergeCell ref="A1:D1"/>
    <mergeCell ref="C2:D2"/>
  </mergeCells>
  <pageMargins left="0.747916666666667" right="0.747916666666667" top="0.984027777777778" bottom="0.984027777777778" header="0.511805555555556" footer="0.511805555555556"/>
  <pageSetup paperSize="9" firstPageNumber="12" orientation="portrait" useFirstPageNumber="1"/>
  <headerFooter alignWithMargins="0">
    <oddFooter>&amp;C16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3" workbookViewId="0">
      <selection activeCell="H20" sqref="H20"/>
    </sheetView>
  </sheetViews>
  <sheetFormatPr defaultColWidth="9" defaultRowHeight="14.25" outlineLevelCol="3"/>
  <cols>
    <col min="1" max="1" width="33.7" customWidth="1"/>
    <col min="2" max="3" width="15" style="144" customWidth="1"/>
    <col min="4" max="4" width="12.4" customWidth="1"/>
    <col min="5" max="5" width="10.4" customWidth="1"/>
    <col min="6" max="6" width="9.7" customWidth="1"/>
  </cols>
  <sheetData>
    <row r="1" ht="26.25" customHeight="1" spans="1:4">
      <c r="A1" s="96" t="s">
        <v>256</v>
      </c>
      <c r="B1" s="96"/>
      <c r="C1" s="96"/>
      <c r="D1" s="96"/>
    </row>
    <row r="2" ht="18.75" spans="1:4">
      <c r="A2" s="96" t="s">
        <v>257</v>
      </c>
      <c r="B2" s="96"/>
      <c r="C2" s="96"/>
      <c r="D2" s="96"/>
    </row>
    <row r="3" ht="21" customHeight="1" spans="1:4">
      <c r="A3" s="145" t="s">
        <v>258</v>
      </c>
      <c r="B3" s="199"/>
      <c r="C3" s="199"/>
      <c r="D3" s="99" t="s">
        <v>39</v>
      </c>
    </row>
    <row r="4" ht="52.5" customHeight="1" spans="1:4">
      <c r="A4" s="200" t="s">
        <v>40</v>
      </c>
      <c r="B4" s="201" t="s">
        <v>204</v>
      </c>
      <c r="C4" s="201" t="s">
        <v>194</v>
      </c>
      <c r="D4" s="102" t="s">
        <v>45</v>
      </c>
    </row>
    <row r="5" ht="17.4" customHeight="1" spans="1:4">
      <c r="A5" s="202" t="s">
        <v>259</v>
      </c>
      <c r="B5" s="203">
        <v>196</v>
      </c>
      <c r="C5" s="203">
        <v>0</v>
      </c>
      <c r="D5" s="204">
        <f>(C5/B5-1)*100</f>
        <v>-100</v>
      </c>
    </row>
    <row r="6" ht="17.4" customHeight="1" spans="1:4">
      <c r="A6" s="205" t="s">
        <v>260</v>
      </c>
      <c r="B6" s="206">
        <v>10</v>
      </c>
      <c r="C6" s="207">
        <v>0</v>
      </c>
      <c r="D6" s="208">
        <f>(C6/B6-1)*100</f>
        <v>-100</v>
      </c>
    </row>
    <row r="7" ht="17.4" customHeight="1" spans="1:4">
      <c r="A7" s="148" t="s">
        <v>261</v>
      </c>
      <c r="B7" s="206">
        <v>186</v>
      </c>
      <c r="C7" s="207">
        <v>0</v>
      </c>
      <c r="D7" s="208">
        <f>(C7/B7-1)*100</f>
        <v>-100</v>
      </c>
    </row>
    <row r="8" ht="17.4" customHeight="1" spans="1:4">
      <c r="A8" s="205"/>
      <c r="B8" s="206"/>
      <c r="C8" s="207"/>
      <c r="D8" s="208"/>
    </row>
    <row r="9" ht="17.4" customHeight="1" spans="1:4">
      <c r="A9" s="205"/>
      <c r="B9" s="206"/>
      <c r="C9" s="207"/>
      <c r="D9" s="208"/>
    </row>
    <row r="10" ht="17.4" customHeight="1" spans="1:4">
      <c r="A10" s="148"/>
      <c r="B10" s="209"/>
      <c r="C10" s="209"/>
      <c r="D10" s="208"/>
    </row>
    <row r="11" ht="17.4" customHeight="1" spans="1:4">
      <c r="A11" s="205"/>
      <c r="B11" s="206"/>
      <c r="C11" s="156"/>
      <c r="D11" s="208"/>
    </row>
    <row r="12" ht="17.4" customHeight="1" spans="1:4">
      <c r="A12" s="205"/>
      <c r="B12" s="206"/>
      <c r="C12" s="156"/>
      <c r="D12" s="208"/>
    </row>
    <row r="13" ht="17.4" customHeight="1" spans="1:4">
      <c r="A13" s="205"/>
      <c r="B13" s="206"/>
      <c r="C13" s="156"/>
      <c r="D13" s="208"/>
    </row>
    <row r="14" ht="17.4" customHeight="1" spans="1:4">
      <c r="A14" s="104"/>
      <c r="B14" s="206"/>
      <c r="C14" s="156"/>
      <c r="D14" s="208"/>
    </row>
    <row r="15" ht="17.4" customHeight="1" spans="1:4">
      <c r="A15" s="104"/>
      <c r="B15" s="206"/>
      <c r="C15" s="156"/>
      <c r="D15" s="208"/>
    </row>
    <row r="16" ht="17.4" customHeight="1" spans="1:4">
      <c r="A16" s="104"/>
      <c r="B16" s="206"/>
      <c r="C16" s="156"/>
      <c r="D16" s="208"/>
    </row>
    <row r="17" ht="17.4" customHeight="1" spans="1:4">
      <c r="A17" s="210"/>
      <c r="B17" s="206"/>
      <c r="C17" s="156"/>
      <c r="D17" s="208"/>
    </row>
    <row r="18" ht="17.4" customHeight="1" spans="1:4">
      <c r="A18" s="211"/>
      <c r="B18" s="206"/>
      <c r="C18" s="156"/>
      <c r="D18" s="208"/>
    </row>
    <row r="19" ht="17.4" customHeight="1" spans="1:4">
      <c r="A19" s="148"/>
      <c r="B19" s="206"/>
      <c r="C19" s="156"/>
      <c r="D19" s="208"/>
    </row>
    <row r="20" ht="17.4" customHeight="1" spans="1:4">
      <c r="A20" s="148"/>
      <c r="B20" s="206"/>
      <c r="C20" s="156"/>
      <c r="D20" s="208"/>
    </row>
    <row r="21" ht="17.4" customHeight="1" spans="1:4">
      <c r="A21" s="148"/>
      <c r="B21" s="206"/>
      <c r="C21" s="156"/>
      <c r="D21" s="208"/>
    </row>
    <row r="22" ht="17.4" customHeight="1" spans="1:4">
      <c r="A22" s="148"/>
      <c r="B22" s="206"/>
      <c r="C22" s="156"/>
      <c r="D22" s="208"/>
    </row>
    <row r="23" ht="17.4" customHeight="1" spans="1:4">
      <c r="A23" s="103"/>
      <c r="B23" s="206"/>
      <c r="C23" s="156"/>
      <c r="D23" s="208"/>
    </row>
    <row r="24" ht="17.4" customHeight="1" spans="2:4">
      <c r="B24" s="150"/>
      <c r="C24" s="150"/>
      <c r="D24" s="208"/>
    </row>
    <row r="25" ht="17.4" customHeight="1" spans="1:4">
      <c r="A25" s="212" t="s">
        <v>227</v>
      </c>
      <c r="B25" s="213">
        <f>SUM(B5:B24)</f>
        <v>392</v>
      </c>
      <c r="C25" s="213">
        <f>SUM(C5:C24)</f>
        <v>0</v>
      </c>
      <c r="D25" s="214">
        <f>(C25/B25-1)*100</f>
        <v>-100</v>
      </c>
    </row>
    <row r="26" spans="2:4">
      <c r="B26" s="215"/>
      <c r="C26" s="215"/>
      <c r="D26" s="216"/>
    </row>
    <row r="27" spans="2:3">
      <c r="B27"/>
      <c r="C27"/>
    </row>
    <row r="28" spans="3:4">
      <c r="C28" s="217"/>
      <c r="D28" s="108"/>
    </row>
    <row r="29" spans="3:4">
      <c r="C29" s="217"/>
      <c r="D29" s="108"/>
    </row>
    <row r="30" spans="3:4">
      <c r="C30" s="217"/>
      <c r="D30" s="108"/>
    </row>
    <row r="31" spans="3:4">
      <c r="C31" s="217"/>
      <c r="D31" s="108"/>
    </row>
    <row r="32" spans="3:4">
      <c r="C32" s="217"/>
      <c r="D32" s="108"/>
    </row>
    <row r="33" spans="3:4">
      <c r="C33" s="217"/>
      <c r="D33" s="108"/>
    </row>
    <row r="34" spans="3:4">
      <c r="C34" s="217"/>
      <c r="D34" s="108"/>
    </row>
  </sheetData>
  <mergeCells count="2">
    <mergeCell ref="A1:D1"/>
    <mergeCell ref="A2:D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10" workbookViewId="0">
      <selection activeCell="B30" sqref="B30"/>
    </sheetView>
  </sheetViews>
  <sheetFormatPr defaultColWidth="8.875" defaultRowHeight="20" customHeight="1" outlineLevelCol="3"/>
  <cols>
    <col min="1" max="1" width="31.5083333333333" style="10" customWidth="1"/>
    <col min="2" max="4" width="18.2916666666667" style="10" customWidth="1"/>
    <col min="5" max="16384" width="8.875" style="10"/>
  </cols>
  <sheetData>
    <row r="1" s="10" customFormat="1" customHeight="1" spans="1:4">
      <c r="A1" s="173" t="s">
        <v>229</v>
      </c>
      <c r="B1" s="173"/>
      <c r="C1" s="173"/>
      <c r="D1" s="173"/>
    </row>
    <row r="2" s="10" customFormat="1" customHeight="1" spans="1:4">
      <c r="A2" s="174" t="s">
        <v>262</v>
      </c>
      <c r="B2" s="174"/>
      <c r="C2" s="174"/>
      <c r="D2" s="174"/>
    </row>
    <row r="3" s="10" customFormat="1" customHeight="1" spans="1:4">
      <c r="A3" s="175" t="s">
        <v>263</v>
      </c>
      <c r="B3" s="176"/>
      <c r="C3" s="176"/>
      <c r="D3" s="177"/>
    </row>
    <row r="4" s="10" customFormat="1" customHeight="1" spans="1:4">
      <c r="A4" s="179" t="s">
        <v>40</v>
      </c>
      <c r="B4" s="194" t="s">
        <v>232</v>
      </c>
      <c r="C4" s="178" t="s">
        <v>233</v>
      </c>
      <c r="D4" s="195" t="s">
        <v>45</v>
      </c>
    </row>
    <row r="5" s="10" customFormat="1" customHeight="1" spans="1:4">
      <c r="A5" s="180" t="s">
        <v>205</v>
      </c>
      <c r="B5" s="187">
        <v>0</v>
      </c>
      <c r="C5" s="187">
        <v>0</v>
      </c>
      <c r="D5" s="174">
        <v>0</v>
      </c>
    </row>
    <row r="6" s="10" customFormat="1" customHeight="1" spans="1:4">
      <c r="A6" s="183" t="s">
        <v>234</v>
      </c>
      <c r="B6" s="182"/>
      <c r="C6" s="196"/>
      <c r="D6" s="197"/>
    </row>
    <row r="7" s="10" customFormat="1" customHeight="1" spans="1:4">
      <c r="A7" s="180" t="s">
        <v>210</v>
      </c>
      <c r="B7" s="181">
        <v>0</v>
      </c>
      <c r="C7" s="181">
        <v>0</v>
      </c>
      <c r="D7" s="174">
        <v>0</v>
      </c>
    </row>
    <row r="8" s="10" customFormat="1" customHeight="1" spans="1:4">
      <c r="A8" s="183" t="s">
        <v>235</v>
      </c>
      <c r="B8" s="182"/>
      <c r="C8" s="196"/>
      <c r="D8" s="196"/>
    </row>
    <row r="9" s="10" customFormat="1" customHeight="1" spans="1:4">
      <c r="A9" s="183" t="s">
        <v>236</v>
      </c>
      <c r="B9" s="182"/>
      <c r="C9" s="196"/>
      <c r="D9" s="197"/>
    </row>
    <row r="10" s="10" customFormat="1" customHeight="1" spans="1:4">
      <c r="A10" s="183" t="s">
        <v>237</v>
      </c>
      <c r="B10" s="182"/>
      <c r="C10" s="196"/>
      <c r="D10" s="197"/>
    </row>
    <row r="11" s="10" customFormat="1" customHeight="1" spans="1:4">
      <c r="A11" s="183" t="s">
        <v>238</v>
      </c>
      <c r="B11" s="182"/>
      <c r="C11" s="196"/>
      <c r="D11" s="197"/>
    </row>
    <row r="12" s="10" customFormat="1" customHeight="1" spans="1:4">
      <c r="A12" s="183" t="s">
        <v>239</v>
      </c>
      <c r="B12" s="182"/>
      <c r="C12" s="196"/>
      <c r="D12" s="197"/>
    </row>
    <row r="13" s="10" customFormat="1" customHeight="1" spans="1:4">
      <c r="A13" s="183" t="s">
        <v>240</v>
      </c>
      <c r="B13" s="182"/>
      <c r="C13" s="196"/>
      <c r="D13" s="197"/>
    </row>
    <row r="14" s="10" customFormat="1" customHeight="1" spans="1:4">
      <c r="A14" s="180" t="s">
        <v>226</v>
      </c>
      <c r="B14" s="187">
        <v>0</v>
      </c>
      <c r="C14" s="187">
        <v>0</v>
      </c>
      <c r="D14" s="174">
        <v>0</v>
      </c>
    </row>
    <row r="15" s="10" customFormat="1" customHeight="1" spans="1:4">
      <c r="A15" s="189"/>
      <c r="B15" s="186"/>
      <c r="C15" s="182"/>
      <c r="D15" s="196"/>
    </row>
    <row r="16" s="10" customFormat="1" customHeight="1" spans="1:4">
      <c r="A16" s="189"/>
      <c r="B16" s="190"/>
      <c r="C16" s="185"/>
      <c r="D16" s="198"/>
    </row>
    <row r="17" s="10" customFormat="1" customHeight="1" spans="1:4">
      <c r="A17" s="189"/>
      <c r="B17" s="190"/>
      <c r="C17" s="185"/>
      <c r="D17" s="198"/>
    </row>
    <row r="18" s="10" customFormat="1" customHeight="1" spans="1:4">
      <c r="A18" s="189"/>
      <c r="B18" s="190"/>
      <c r="C18" s="185"/>
      <c r="D18" s="198"/>
    </row>
    <row r="19" s="10" customFormat="1" customHeight="1" spans="1:4">
      <c r="A19" s="189"/>
      <c r="B19" s="190"/>
      <c r="C19" s="185"/>
      <c r="D19" s="198"/>
    </row>
    <row r="20" s="10" customFormat="1" customHeight="1" spans="1:4">
      <c r="A20" s="189"/>
      <c r="B20" s="190"/>
      <c r="C20" s="185"/>
      <c r="D20" s="198"/>
    </row>
    <row r="21" s="10" customFormat="1" customHeight="1" spans="1:4">
      <c r="A21" s="189"/>
      <c r="B21" s="190"/>
      <c r="C21" s="185"/>
      <c r="D21" s="198"/>
    </row>
    <row r="22" s="10" customFormat="1" customHeight="1" spans="1:4">
      <c r="A22" s="189"/>
      <c r="B22" s="190"/>
      <c r="C22" s="185"/>
      <c r="D22" s="198"/>
    </row>
    <row r="23" s="10" customFormat="1" customHeight="1" spans="1:4">
      <c r="A23" s="191" t="s">
        <v>227</v>
      </c>
      <c r="B23" s="192">
        <v>0</v>
      </c>
      <c r="C23" s="193">
        <v>0</v>
      </c>
      <c r="D23" s="191">
        <v>0</v>
      </c>
    </row>
    <row r="25" s="172" customFormat="1" customHeight="1" spans="1:1">
      <c r="A25" s="172" t="s">
        <v>241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topLeftCell="A37" workbookViewId="0">
      <selection activeCell="A44" sqref="A44"/>
    </sheetView>
  </sheetViews>
  <sheetFormatPr defaultColWidth="9" defaultRowHeight="14.25"/>
  <cols>
    <col min="1" max="1" width="110.4" customWidth="1"/>
  </cols>
  <sheetData>
    <row r="1" ht="23.25" customHeight="1" spans="1:1">
      <c r="A1" s="310" t="s">
        <v>3</v>
      </c>
    </row>
    <row r="2" ht="23.25" customHeight="1"/>
    <row r="3" ht="23.25" customHeight="1" spans="1:1">
      <c r="A3" s="311" t="s">
        <v>4</v>
      </c>
    </row>
    <row r="4" ht="23.25" customHeight="1" spans="1:1">
      <c r="A4" s="312" t="s">
        <v>5</v>
      </c>
    </row>
    <row r="5" ht="23.25" customHeight="1" spans="1:1">
      <c r="A5" s="312" t="s">
        <v>6</v>
      </c>
    </row>
    <row r="6" ht="23.25" customHeight="1" spans="1:1">
      <c r="A6" s="312" t="s">
        <v>7</v>
      </c>
    </row>
    <row r="7" ht="23.25" customHeight="1" spans="1:1">
      <c r="A7" s="312" t="s">
        <v>8</v>
      </c>
    </row>
    <row r="8" ht="23.25" customHeight="1" spans="1:1">
      <c r="A8" s="312" t="s">
        <v>9</v>
      </c>
    </row>
    <row r="9" ht="23.25" customHeight="1" spans="1:1">
      <c r="A9" s="312" t="s">
        <v>10</v>
      </c>
    </row>
    <row r="10" ht="23.25" customHeight="1" spans="1:1">
      <c r="A10" s="312" t="s">
        <v>11</v>
      </c>
    </row>
    <row r="11" ht="23.25" customHeight="1" spans="1:1">
      <c r="A11" s="312" t="s">
        <v>12</v>
      </c>
    </row>
    <row r="12" ht="23.25" customHeight="1" spans="1:1">
      <c r="A12" s="311"/>
    </row>
    <row r="13" ht="23.25" customHeight="1" spans="1:1">
      <c r="A13" s="311" t="s">
        <v>13</v>
      </c>
    </row>
    <row r="14" ht="23.25" customHeight="1" spans="1:1">
      <c r="A14" s="312" t="s">
        <v>14</v>
      </c>
    </row>
    <row r="15" ht="23.25" customHeight="1" spans="1:1">
      <c r="A15" s="312" t="s">
        <v>15</v>
      </c>
    </row>
    <row r="16" ht="23.25" customHeight="1" spans="1:1">
      <c r="A16" s="312" t="s">
        <v>16</v>
      </c>
    </row>
    <row r="17" ht="23.25" customHeight="1" spans="1:1">
      <c r="A17" s="312" t="s">
        <v>17</v>
      </c>
    </row>
    <row r="18" ht="23.25" customHeight="1" spans="1:1">
      <c r="A18" s="312" t="s">
        <v>18</v>
      </c>
    </row>
    <row r="19" ht="23.25" customHeight="1" spans="1:1">
      <c r="A19" s="311"/>
    </row>
    <row r="20" ht="23.25" customHeight="1" spans="1:1">
      <c r="A20" s="311" t="s">
        <v>19</v>
      </c>
    </row>
    <row r="21" ht="23.25" customHeight="1" spans="1:1">
      <c r="A21" s="312" t="s">
        <v>20</v>
      </c>
    </row>
    <row r="22" ht="23.25" customHeight="1" spans="1:1">
      <c r="A22" s="312" t="s">
        <v>21</v>
      </c>
    </row>
    <row r="23" ht="23.25" customHeight="1" spans="1:1">
      <c r="A23" s="312" t="s">
        <v>22</v>
      </c>
    </row>
    <row r="24" ht="23.25" customHeight="1" spans="1:1">
      <c r="A24" s="312" t="s">
        <v>23</v>
      </c>
    </row>
    <row r="25" ht="23.25" customHeight="1" spans="1:1">
      <c r="A25" s="312" t="s">
        <v>24</v>
      </c>
    </row>
    <row r="26" ht="23.25" customHeight="1" spans="1:1">
      <c r="A26" s="312"/>
    </row>
    <row r="27" ht="23.25" customHeight="1" spans="1:1">
      <c r="A27" s="311" t="s">
        <v>25</v>
      </c>
    </row>
    <row r="28" ht="23.25" customHeight="1" spans="1:1">
      <c r="A28" s="312" t="s">
        <v>26</v>
      </c>
    </row>
    <row r="29" ht="23.25" customHeight="1" spans="1:1">
      <c r="A29" s="312" t="s">
        <v>27</v>
      </c>
    </row>
    <row r="30" ht="23.25" customHeight="1" spans="1:1">
      <c r="A30" s="312" t="s">
        <v>28</v>
      </c>
    </row>
    <row r="31" ht="23.25" customHeight="1" spans="1:1">
      <c r="A31" s="312" t="s">
        <v>29</v>
      </c>
    </row>
    <row r="32" ht="23.25" customHeight="1" spans="1:1">
      <c r="A32" s="312" t="s">
        <v>30</v>
      </c>
    </row>
    <row r="33" ht="23.25" customHeight="1" spans="1:1">
      <c r="A33" s="312"/>
    </row>
    <row r="34" ht="23.25" customHeight="1" spans="1:1">
      <c r="A34" s="311" t="s">
        <v>31</v>
      </c>
    </row>
    <row r="35" ht="23.25" customHeight="1" spans="1:1">
      <c r="A35" s="312" t="s">
        <v>32</v>
      </c>
    </row>
    <row r="36" ht="23.25" customHeight="1" spans="1:1">
      <c r="A36" s="312" t="s">
        <v>33</v>
      </c>
    </row>
    <row r="37" ht="23.25" customHeight="1" spans="1:1">
      <c r="A37" s="312" t="s">
        <v>34</v>
      </c>
    </row>
    <row r="38" ht="23.25" customHeight="1" spans="1:1">
      <c r="A38" s="312" t="s">
        <v>35</v>
      </c>
    </row>
    <row r="39" ht="23.25" customHeight="1" spans="1:1">
      <c r="A39" s="312" t="s">
        <v>36</v>
      </c>
    </row>
  </sheetData>
  <pageMargins left="0.707638888888889" right="0.707638888888889" top="0.747916666666667" bottom="0.747916666666667" header="0.313888888888889" footer="0.313888888888889"/>
  <pageSetup paperSize="9" scale="9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7" workbookViewId="0">
      <selection activeCell="F28" sqref="F28"/>
    </sheetView>
  </sheetViews>
  <sheetFormatPr defaultColWidth="8.875" defaultRowHeight="20" customHeight="1" outlineLevelCol="4"/>
  <cols>
    <col min="1" max="1" width="35.4916666666667" style="10" customWidth="1"/>
    <col min="2" max="5" width="14.5333333333333" style="10" customWidth="1"/>
    <col min="6" max="16384" width="8.875" style="10"/>
  </cols>
  <sheetData>
    <row r="1" s="10" customFormat="1" customHeight="1" spans="1:5">
      <c r="A1" s="173" t="s">
        <v>242</v>
      </c>
      <c r="B1" s="173"/>
      <c r="C1" s="173"/>
      <c r="D1" s="173"/>
      <c r="E1" s="173"/>
    </row>
    <row r="2" s="10" customFormat="1" customHeight="1" spans="1:5">
      <c r="A2" s="174" t="s">
        <v>262</v>
      </c>
      <c r="B2" s="174"/>
      <c r="C2" s="174"/>
      <c r="D2" s="174"/>
      <c r="E2" s="174"/>
    </row>
    <row r="3" s="10" customFormat="1" customHeight="1" spans="1:5">
      <c r="A3" s="175" t="s">
        <v>264</v>
      </c>
      <c r="B3" s="176"/>
      <c r="C3" s="176"/>
      <c r="D3" s="176"/>
      <c r="E3" s="177"/>
    </row>
    <row r="4" s="10" customFormat="1" customHeight="1" spans="1:5">
      <c r="A4" s="178" t="s">
        <v>40</v>
      </c>
      <c r="B4" s="178" t="s">
        <v>244</v>
      </c>
      <c r="C4" s="178" t="s">
        <v>245</v>
      </c>
      <c r="D4" s="178" t="s">
        <v>246</v>
      </c>
      <c r="E4" s="179" t="s">
        <v>247</v>
      </c>
    </row>
    <row r="5" s="10" customFormat="1" customHeight="1" spans="1:5">
      <c r="A5" s="180" t="s">
        <v>205</v>
      </c>
      <c r="B5" s="181">
        <v>0</v>
      </c>
      <c r="C5" s="181">
        <v>0</v>
      </c>
      <c r="D5" s="181">
        <v>0</v>
      </c>
      <c r="E5" s="182">
        <v>0</v>
      </c>
    </row>
    <row r="6" s="10" customFormat="1" customHeight="1" spans="1:5">
      <c r="A6" s="183" t="s">
        <v>234</v>
      </c>
      <c r="B6" s="184"/>
      <c r="C6" s="184"/>
      <c r="D6" s="184"/>
      <c r="E6" s="185"/>
    </row>
    <row r="7" s="10" customFormat="1" customHeight="1" spans="1:5">
      <c r="A7" s="180" t="s">
        <v>210</v>
      </c>
      <c r="B7" s="181">
        <v>0</v>
      </c>
      <c r="C7" s="181">
        <v>0</v>
      </c>
      <c r="D7" s="181">
        <v>0</v>
      </c>
      <c r="E7" s="174">
        <v>0</v>
      </c>
    </row>
    <row r="8" s="10" customFormat="1" customHeight="1" spans="1:5">
      <c r="A8" s="183" t="s">
        <v>248</v>
      </c>
      <c r="B8" s="184"/>
      <c r="C8" s="184"/>
      <c r="D8" s="184"/>
      <c r="E8" s="182"/>
    </row>
    <row r="9" s="10" customFormat="1" customHeight="1" spans="1:5">
      <c r="A9" s="183" t="s">
        <v>236</v>
      </c>
      <c r="B9" s="184"/>
      <c r="C9" s="184"/>
      <c r="D9" s="184"/>
      <c r="E9" s="185"/>
    </row>
    <row r="10" s="10" customFormat="1" customHeight="1" spans="1:5">
      <c r="A10" s="183" t="s">
        <v>237</v>
      </c>
      <c r="B10" s="184"/>
      <c r="C10" s="184"/>
      <c r="D10" s="184"/>
      <c r="E10" s="185"/>
    </row>
    <row r="11" s="10" customFormat="1" customHeight="1" spans="1:5">
      <c r="A11" s="183" t="s">
        <v>238</v>
      </c>
      <c r="B11" s="184"/>
      <c r="C11" s="184"/>
      <c r="D11" s="184"/>
      <c r="E11" s="185"/>
    </row>
    <row r="12" s="10" customFormat="1" customHeight="1" spans="1:5">
      <c r="A12" s="183" t="s">
        <v>239</v>
      </c>
      <c r="B12" s="184"/>
      <c r="C12" s="184"/>
      <c r="D12" s="184"/>
      <c r="E12" s="185"/>
    </row>
    <row r="13" s="10" customFormat="1" customHeight="1" spans="1:5">
      <c r="A13" s="183" t="s">
        <v>240</v>
      </c>
      <c r="B13" s="184"/>
      <c r="C13" s="184"/>
      <c r="D13" s="184"/>
      <c r="E13" s="185"/>
    </row>
    <row r="14" s="10" customFormat="1" customHeight="1" spans="1:5">
      <c r="A14" s="180" t="s">
        <v>226</v>
      </c>
      <c r="B14" s="182">
        <v>0</v>
      </c>
      <c r="C14" s="186">
        <v>0</v>
      </c>
      <c r="D14" s="187">
        <v>0</v>
      </c>
      <c r="E14" s="182">
        <v>0</v>
      </c>
    </row>
    <row r="15" s="10" customFormat="1" customHeight="1" spans="1:5">
      <c r="A15" s="188"/>
      <c r="B15" s="184"/>
      <c r="C15" s="184"/>
      <c r="D15" s="184"/>
      <c r="E15" s="185"/>
    </row>
    <row r="16" s="10" customFormat="1" customHeight="1" spans="1:5">
      <c r="A16" s="188"/>
      <c r="B16" s="184"/>
      <c r="C16" s="184"/>
      <c r="D16" s="184"/>
      <c r="E16" s="185"/>
    </row>
    <row r="17" s="10" customFormat="1" customHeight="1" spans="1:5">
      <c r="A17" s="188"/>
      <c r="B17" s="184"/>
      <c r="C17" s="184"/>
      <c r="D17" s="184"/>
      <c r="E17" s="185"/>
    </row>
    <row r="18" s="10" customFormat="1" customHeight="1" spans="1:5">
      <c r="A18" s="188"/>
      <c r="B18" s="184"/>
      <c r="C18" s="184"/>
      <c r="D18" s="184"/>
      <c r="E18" s="185"/>
    </row>
    <row r="19" s="10" customFormat="1" customHeight="1" spans="1:5">
      <c r="A19" s="189"/>
      <c r="B19" s="190"/>
      <c r="C19" s="184"/>
      <c r="D19" s="184"/>
      <c r="E19" s="185"/>
    </row>
    <row r="20" s="10" customFormat="1" customHeight="1" spans="1:5">
      <c r="A20" s="189"/>
      <c r="B20" s="190"/>
      <c r="C20" s="184"/>
      <c r="D20" s="184"/>
      <c r="E20" s="185"/>
    </row>
    <row r="21" s="10" customFormat="1" customHeight="1" spans="1:5">
      <c r="A21" s="189"/>
      <c r="B21" s="190"/>
      <c r="C21" s="184"/>
      <c r="D21" s="184"/>
      <c r="E21" s="185"/>
    </row>
    <row r="22" s="10" customFormat="1" customHeight="1" spans="1:5">
      <c r="A22" s="189"/>
      <c r="B22" s="190"/>
      <c r="C22" s="184"/>
      <c r="D22" s="184"/>
      <c r="E22" s="185"/>
    </row>
    <row r="23" s="10" customFormat="1" customHeight="1" spans="1:5">
      <c r="A23" s="191" t="s">
        <v>227</v>
      </c>
      <c r="B23" s="192">
        <v>0</v>
      </c>
      <c r="C23" s="193">
        <v>0</v>
      </c>
      <c r="D23" s="193">
        <v>0</v>
      </c>
      <c r="E23" s="191">
        <v>0</v>
      </c>
    </row>
    <row r="25" s="172" customFormat="1" customHeight="1" spans="1:1">
      <c r="A25" s="172" t="s">
        <v>241</v>
      </c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3" workbookViewId="0">
      <selection activeCell="A2" sqref="A2"/>
    </sheetView>
  </sheetViews>
  <sheetFormatPr defaultColWidth="9" defaultRowHeight="14.25" outlineLevelCol="5"/>
  <cols>
    <col min="1" max="1" width="35.2" customWidth="1"/>
    <col min="2" max="2" width="13.5" style="95" customWidth="1"/>
    <col min="3" max="3" width="13.5" style="144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96" t="s">
        <v>265</v>
      </c>
      <c r="B1" s="96"/>
      <c r="C1" s="96"/>
      <c r="D1" s="96"/>
    </row>
    <row r="2" ht="19.5" customHeight="1" spans="1:4">
      <c r="A2" s="145" t="s">
        <v>266</v>
      </c>
      <c r="B2" s="98"/>
      <c r="C2" s="99" t="s">
        <v>39</v>
      </c>
      <c r="D2" s="99"/>
    </row>
    <row r="3" ht="52.5" customHeight="1" spans="1:5">
      <c r="A3" s="100" t="s">
        <v>40</v>
      </c>
      <c r="B3" s="101" t="s">
        <v>232</v>
      </c>
      <c r="C3" s="146" t="s">
        <v>233</v>
      </c>
      <c r="D3" s="102" t="s">
        <v>45</v>
      </c>
      <c r="E3" s="103"/>
    </row>
    <row r="4" ht="22.5" customHeight="1" spans="1:6">
      <c r="A4" s="103" t="s">
        <v>141</v>
      </c>
      <c r="B4" s="167"/>
      <c r="C4" s="147"/>
      <c r="D4" s="106"/>
      <c r="E4" s="107"/>
      <c r="F4" s="108"/>
    </row>
    <row r="5" ht="22.5" customHeight="1" spans="1:6">
      <c r="A5" s="148" t="s">
        <v>142</v>
      </c>
      <c r="B5" s="168"/>
      <c r="C5" s="147"/>
      <c r="D5" s="106"/>
      <c r="E5" s="107"/>
      <c r="F5" s="108"/>
    </row>
    <row r="6" ht="22.5" customHeight="1" spans="1:6">
      <c r="A6" s="148" t="s">
        <v>143</v>
      </c>
      <c r="B6" s="168"/>
      <c r="C6" s="147"/>
      <c r="D6" s="106"/>
      <c r="E6" s="107"/>
      <c r="F6" s="108"/>
    </row>
    <row r="7" ht="22.5" customHeight="1" spans="1:6">
      <c r="A7" s="110" t="s">
        <v>144</v>
      </c>
      <c r="B7" s="168"/>
      <c r="C7" s="147"/>
      <c r="D7" s="106"/>
      <c r="E7" s="107"/>
      <c r="F7" s="108"/>
    </row>
    <row r="8" ht="22.5" customHeight="1" spans="1:6">
      <c r="A8" s="110" t="s">
        <v>145</v>
      </c>
      <c r="B8" s="168">
        <v>30</v>
      </c>
      <c r="C8" s="147">
        <v>13</v>
      </c>
      <c r="D8" s="106">
        <f>(C8/B8-1)*100</f>
        <v>-56.6666666666667</v>
      </c>
      <c r="E8" s="107"/>
      <c r="F8" s="108"/>
    </row>
    <row r="9" ht="22.5" customHeight="1" spans="1:6">
      <c r="A9" s="110"/>
      <c r="B9" s="114"/>
      <c r="C9" s="147"/>
      <c r="D9" s="106"/>
      <c r="E9" s="107"/>
      <c r="F9" s="108"/>
    </row>
    <row r="10" ht="22.5" customHeight="1" spans="1:6">
      <c r="A10" s="110"/>
      <c r="B10" s="114"/>
      <c r="C10" s="147"/>
      <c r="D10" s="106"/>
      <c r="E10" s="107"/>
      <c r="F10" s="108"/>
    </row>
    <row r="11" ht="22.5" customHeight="1" spans="1:6">
      <c r="A11" s="110"/>
      <c r="B11" s="114"/>
      <c r="C11" s="147"/>
      <c r="D11" s="106"/>
      <c r="E11" s="107"/>
      <c r="F11" s="108"/>
    </row>
    <row r="12" ht="22.5" customHeight="1" spans="1:6">
      <c r="A12" s="157"/>
      <c r="B12" s="153"/>
      <c r="C12" s="154"/>
      <c r="D12" s="155"/>
      <c r="E12" s="107"/>
      <c r="F12" s="108"/>
    </row>
    <row r="13" ht="22.5" customHeight="1" spans="1:6">
      <c r="A13" s="169"/>
      <c r="B13" s="153"/>
      <c r="C13" s="154"/>
      <c r="D13" s="155"/>
      <c r="E13" s="107"/>
      <c r="F13" s="108"/>
    </row>
    <row r="14" ht="22.5" customHeight="1" spans="1:6">
      <c r="A14" s="115"/>
      <c r="B14" s="111"/>
      <c r="C14" s="156"/>
      <c r="D14" s="106"/>
      <c r="E14" s="107"/>
      <c r="F14" s="108"/>
    </row>
    <row r="15" ht="22.5" customHeight="1" spans="1:6">
      <c r="A15" s="115"/>
      <c r="B15" s="111"/>
      <c r="C15" s="156"/>
      <c r="D15" s="106"/>
      <c r="E15" s="107"/>
      <c r="F15" s="108"/>
    </row>
    <row r="16" ht="22.5" customHeight="1" spans="1:6">
      <c r="A16" s="115"/>
      <c r="B16" s="111"/>
      <c r="C16" s="156"/>
      <c r="D16" s="106"/>
      <c r="E16" s="107"/>
      <c r="F16" s="108"/>
    </row>
    <row r="17" ht="22.5" customHeight="1" spans="1:6">
      <c r="A17" s="103"/>
      <c r="B17" s="111"/>
      <c r="C17" s="156"/>
      <c r="D17" s="106"/>
      <c r="E17" s="107"/>
      <c r="F17" s="108"/>
    </row>
    <row r="18" ht="22.5" customHeight="1" spans="1:6">
      <c r="A18" s="103"/>
      <c r="B18" s="111"/>
      <c r="C18" s="156"/>
      <c r="D18" s="106"/>
      <c r="E18" s="107"/>
      <c r="F18" s="108"/>
    </row>
    <row r="19" ht="22.5" customHeight="1" spans="1:6">
      <c r="A19" s="103"/>
      <c r="B19" s="111"/>
      <c r="C19" s="156"/>
      <c r="D19" s="106"/>
      <c r="E19" s="107"/>
      <c r="F19" s="108"/>
    </row>
    <row r="20" ht="22.5" customHeight="1" spans="1:6">
      <c r="A20" s="103"/>
      <c r="B20" s="111"/>
      <c r="C20" s="156"/>
      <c r="D20" s="106"/>
      <c r="E20" s="107"/>
      <c r="F20" s="108"/>
    </row>
    <row r="21" ht="22.5" customHeight="1" spans="1:6">
      <c r="A21" s="103"/>
      <c r="B21" s="154"/>
      <c r="C21" s="156"/>
      <c r="D21" s="106"/>
      <c r="E21" s="107"/>
      <c r="F21" s="108"/>
    </row>
    <row r="22" ht="22.5" customHeight="1" spans="1:6">
      <c r="A22" s="157" t="s">
        <v>146</v>
      </c>
      <c r="B22" s="154">
        <f>SUM(B4:B11)</f>
        <v>30</v>
      </c>
      <c r="C22" s="154">
        <f>SUM(C4:C11)</f>
        <v>13</v>
      </c>
      <c r="D22" s="158">
        <f>(C22/B22-1)*100</f>
        <v>-56.6666666666667</v>
      </c>
      <c r="E22" s="107"/>
      <c r="F22" s="108"/>
    </row>
    <row r="23" ht="22.5" customHeight="1" spans="1:6">
      <c r="A23" s="160" t="s">
        <v>147</v>
      </c>
      <c r="B23" s="109"/>
      <c r="C23" s="150"/>
      <c r="D23" s="106"/>
      <c r="E23" s="107"/>
      <c r="F23" s="108"/>
    </row>
    <row r="24" ht="22.5" customHeight="1" spans="1:6">
      <c r="A24" s="115"/>
      <c r="B24" s="114"/>
      <c r="C24" s="147"/>
      <c r="D24" s="106"/>
      <c r="E24" s="107"/>
      <c r="F24" s="108"/>
    </row>
    <row r="25" ht="22.5" customHeight="1" spans="1:6">
      <c r="A25" s="115"/>
      <c r="B25" s="114"/>
      <c r="C25" s="147"/>
      <c r="D25" s="106"/>
      <c r="E25" s="107"/>
      <c r="F25" s="108"/>
    </row>
    <row r="26" ht="21" customHeight="1" spans="1:6">
      <c r="A26" s="116" t="s">
        <v>148</v>
      </c>
      <c r="B26" s="170">
        <f>SUM(B22:B23)</f>
        <v>30</v>
      </c>
      <c r="C26" s="170">
        <f>SUM(C22:C23)</f>
        <v>13</v>
      </c>
      <c r="D26" s="118">
        <f>(C26/B26-1)*100</f>
        <v>-56.6666666666667</v>
      </c>
      <c r="E26" s="107"/>
      <c r="F26" s="108"/>
    </row>
    <row r="27" ht="9.75" customHeight="1" spans="1:5">
      <c r="A27" s="163"/>
      <c r="B27" s="164"/>
      <c r="C27" s="165"/>
      <c r="D27" s="166"/>
      <c r="E27" s="103"/>
    </row>
    <row r="28" ht="44.25" customHeight="1" spans="1:4">
      <c r="A28" s="171"/>
      <c r="B28" s="171"/>
      <c r="C28" s="171"/>
      <c r="D28" s="171"/>
    </row>
  </sheetData>
  <mergeCells count="3">
    <mergeCell ref="A1:D1"/>
    <mergeCell ref="C2:D2"/>
    <mergeCell ref="A28:D28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G8" sqref="G8"/>
    </sheetView>
  </sheetViews>
  <sheetFormatPr defaultColWidth="9" defaultRowHeight="14.25" outlineLevelCol="5"/>
  <cols>
    <col min="1" max="1" width="35.2" customWidth="1"/>
    <col min="2" max="2" width="13.6" style="95" customWidth="1"/>
    <col min="3" max="3" width="13.5" style="144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96" t="s">
        <v>267</v>
      </c>
      <c r="B1" s="96"/>
      <c r="C1" s="96"/>
      <c r="D1" s="96"/>
    </row>
    <row r="2" ht="19.5" customHeight="1" spans="1:4">
      <c r="A2" s="145" t="s">
        <v>268</v>
      </c>
      <c r="B2" s="98"/>
      <c r="C2" s="99" t="s">
        <v>39</v>
      </c>
      <c r="D2" s="99"/>
    </row>
    <row r="3" ht="52.5" customHeight="1" spans="1:5">
      <c r="A3" s="100" t="s">
        <v>40</v>
      </c>
      <c r="B3" s="101" t="s">
        <v>269</v>
      </c>
      <c r="C3" s="146" t="s">
        <v>270</v>
      </c>
      <c r="D3" s="102" t="s">
        <v>45</v>
      </c>
      <c r="E3" s="103"/>
    </row>
    <row r="4" ht="22.5" customHeight="1" spans="1:6">
      <c r="A4" s="110" t="s">
        <v>151</v>
      </c>
      <c r="B4" s="114"/>
      <c r="C4" s="147"/>
      <c r="D4" s="106"/>
      <c r="E4" s="107"/>
      <c r="F4" s="108"/>
    </row>
    <row r="5" ht="22.5" customHeight="1" spans="1:6">
      <c r="A5" s="148" t="s">
        <v>152</v>
      </c>
      <c r="B5" s="114">
        <f>SUM(B6:B9)</f>
        <v>22</v>
      </c>
      <c r="C5" s="147">
        <f>SUM(C6:C9)</f>
        <v>9</v>
      </c>
      <c r="D5" s="106">
        <f t="shared" ref="D4:D5" si="0">(C5/B5-1)*100</f>
        <v>-59.0909090909091</v>
      </c>
      <c r="E5" s="107"/>
      <c r="F5" s="108"/>
    </row>
    <row r="6" ht="22.5" customHeight="1" spans="1:6">
      <c r="A6" s="115" t="s">
        <v>153</v>
      </c>
      <c r="B6" s="149"/>
      <c r="C6" s="150"/>
      <c r="D6" s="106"/>
      <c r="E6" s="107"/>
      <c r="F6" s="108"/>
    </row>
    <row r="7" ht="22.5" customHeight="1" spans="1:6">
      <c r="A7" s="115" t="s">
        <v>271</v>
      </c>
      <c r="B7" s="149"/>
      <c r="C7" s="150"/>
      <c r="D7" s="106"/>
      <c r="E7" s="107"/>
      <c r="F7" s="108"/>
    </row>
    <row r="8" ht="22.5" customHeight="1" spans="1:6">
      <c r="A8" s="151" t="s">
        <v>156</v>
      </c>
      <c r="B8" s="149"/>
      <c r="C8" s="150"/>
      <c r="D8" s="106"/>
      <c r="E8" s="107"/>
      <c r="F8" s="108"/>
    </row>
    <row r="9" ht="22.5" customHeight="1" spans="1:6">
      <c r="A9" s="10" t="s">
        <v>157</v>
      </c>
      <c r="B9" s="149">
        <v>22</v>
      </c>
      <c r="C9" s="147">
        <v>9</v>
      </c>
      <c r="D9" s="106">
        <f>(C9/B9-1)*100</f>
        <v>-59.0909090909091</v>
      </c>
      <c r="E9" s="107"/>
      <c r="F9" s="108"/>
    </row>
    <row r="10" ht="22.5" customHeight="1" spans="1:6">
      <c r="A10" s="152" t="s">
        <v>158</v>
      </c>
      <c r="B10" s="149"/>
      <c r="C10" s="147"/>
      <c r="D10" s="106"/>
      <c r="E10" s="107"/>
      <c r="F10" s="108"/>
    </row>
    <row r="11" ht="22.5" customHeight="1" spans="1:6">
      <c r="A11" s="10" t="s">
        <v>159</v>
      </c>
      <c r="B11" s="149"/>
      <c r="C11" s="147"/>
      <c r="D11" s="106"/>
      <c r="E11" s="107"/>
      <c r="F11" s="108"/>
    </row>
    <row r="12" ht="22.5" customHeight="1" spans="1:6">
      <c r="A12" s="110"/>
      <c r="B12" s="114"/>
      <c r="C12" s="147"/>
      <c r="D12" s="106"/>
      <c r="E12" s="107"/>
      <c r="F12" s="108"/>
    </row>
    <row r="13" ht="22.5" customHeight="1" spans="1:6">
      <c r="A13" s="110"/>
      <c r="B13" s="114"/>
      <c r="C13" s="147"/>
      <c r="D13" s="106"/>
      <c r="E13" s="107"/>
      <c r="F13" s="108"/>
    </row>
    <row r="14" ht="22.5" customHeight="1" spans="1:6">
      <c r="A14" s="110"/>
      <c r="B14" s="109"/>
      <c r="C14" s="150"/>
      <c r="D14" s="106"/>
      <c r="E14" s="107"/>
      <c r="F14" s="108"/>
    </row>
    <row r="15" ht="22.5" customHeight="1" spans="1:6">
      <c r="A15" s="115"/>
      <c r="B15" s="109"/>
      <c r="C15" s="150"/>
      <c r="D15" s="106"/>
      <c r="E15" s="107"/>
      <c r="F15" s="108"/>
    </row>
    <row r="16" ht="22.5" customHeight="1" spans="1:6">
      <c r="A16" s="115"/>
      <c r="B16" s="109"/>
      <c r="C16" s="150"/>
      <c r="D16" s="106"/>
      <c r="E16" s="107"/>
      <c r="F16" s="108"/>
    </row>
    <row r="17" ht="22.5" customHeight="1" spans="1:6">
      <c r="A17" s="110"/>
      <c r="B17" s="153"/>
      <c r="C17" s="154"/>
      <c r="D17" s="155"/>
      <c r="E17" s="107"/>
      <c r="F17" s="108"/>
    </row>
    <row r="18" ht="22.5" customHeight="1" spans="1:6">
      <c r="A18" s="115"/>
      <c r="B18" s="111"/>
      <c r="C18" s="150"/>
      <c r="D18" s="106"/>
      <c r="E18" s="107"/>
      <c r="F18" s="108"/>
    </row>
    <row r="19" ht="22.5" customHeight="1" spans="1:6">
      <c r="A19" s="115"/>
      <c r="B19" s="111"/>
      <c r="C19" s="150"/>
      <c r="D19" s="106"/>
      <c r="E19" s="107"/>
      <c r="F19" s="108"/>
    </row>
    <row r="20" ht="22.5" customHeight="1" spans="1:6">
      <c r="A20" s="115"/>
      <c r="B20" s="111"/>
      <c r="C20" s="156"/>
      <c r="D20" s="106"/>
      <c r="E20" s="107"/>
      <c r="F20" s="108"/>
    </row>
    <row r="21" ht="22.5" customHeight="1" spans="1:6">
      <c r="A21" s="103"/>
      <c r="B21" s="111"/>
      <c r="C21" s="156"/>
      <c r="D21" s="106"/>
      <c r="E21" s="107"/>
      <c r="F21" s="108"/>
    </row>
    <row r="22" ht="22.5" customHeight="1" spans="1:6">
      <c r="A22" s="103"/>
      <c r="B22" s="111"/>
      <c r="C22" s="156"/>
      <c r="D22" s="106"/>
      <c r="E22" s="107"/>
      <c r="F22" s="108"/>
    </row>
    <row r="23" ht="22.5" customHeight="1" spans="1:6">
      <c r="A23" s="103"/>
      <c r="B23" s="111"/>
      <c r="C23" s="156"/>
      <c r="D23" s="106"/>
      <c r="E23" s="107"/>
      <c r="F23" s="108"/>
    </row>
    <row r="24" ht="22.5" customHeight="1" spans="1:6">
      <c r="A24" s="157" t="s">
        <v>160</v>
      </c>
      <c r="B24" s="153">
        <f>SUM(B4:B5,B10:B11)</f>
        <v>22</v>
      </c>
      <c r="C24" s="154">
        <f>SUM(C5,C4,C10:C11)</f>
        <v>9</v>
      </c>
      <c r="D24" s="158">
        <f>(C24/B24-1)*100</f>
        <v>-59.0909090909091</v>
      </c>
      <c r="E24" s="107"/>
      <c r="F24" s="108"/>
    </row>
    <row r="25" ht="22.5" customHeight="1" spans="1:6">
      <c r="A25" s="159" t="s">
        <v>161</v>
      </c>
      <c r="B25" s="150">
        <v>8</v>
      </c>
      <c r="C25" s="150">
        <v>4</v>
      </c>
      <c r="D25" s="106">
        <f>(C25/B25-1)*100</f>
        <v>-50</v>
      </c>
      <c r="E25" s="107"/>
      <c r="F25" s="108"/>
    </row>
    <row r="26" ht="22.5" customHeight="1" spans="1:6">
      <c r="A26" s="160" t="s">
        <v>162</v>
      </c>
      <c r="B26" s="109"/>
      <c r="C26" s="150"/>
      <c r="D26" s="106"/>
      <c r="E26" s="107"/>
      <c r="F26" s="108"/>
    </row>
    <row r="27" ht="22.5" customHeight="1" spans="1:6">
      <c r="A27" s="148"/>
      <c r="B27" s="161"/>
      <c r="D27" s="106"/>
      <c r="E27" s="107"/>
      <c r="F27" s="108"/>
    </row>
    <row r="28" ht="22.5" customHeight="1" spans="1:6">
      <c r="A28" s="115"/>
      <c r="B28" s="114"/>
      <c r="C28" s="147"/>
      <c r="D28" s="106"/>
      <c r="E28" s="107"/>
      <c r="F28" s="108"/>
    </row>
    <row r="29" ht="21" customHeight="1" spans="1:6">
      <c r="A29" s="116" t="s">
        <v>163</v>
      </c>
      <c r="B29" s="162">
        <f>SUM(B24:B26)</f>
        <v>30</v>
      </c>
      <c r="C29" s="162">
        <f>SUM(C24:C26)</f>
        <v>13</v>
      </c>
      <c r="D29" s="118">
        <f>(C29/B29-1)*100</f>
        <v>-56.6666666666667</v>
      </c>
      <c r="E29" s="107"/>
      <c r="F29" s="108"/>
    </row>
    <row r="30" ht="9.75" customHeight="1" spans="1:5">
      <c r="A30" s="163"/>
      <c r="B30" s="164"/>
      <c r="C30" s="165"/>
      <c r="D30" s="166"/>
      <c r="E30" s="103"/>
    </row>
  </sheetData>
  <mergeCells count="2">
    <mergeCell ref="A1:D1"/>
    <mergeCell ref="C2:D2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7"/>
  <sheetViews>
    <sheetView workbookViewId="0">
      <selection activeCell="C8" sqref="C8"/>
    </sheetView>
  </sheetViews>
  <sheetFormatPr defaultColWidth="7.96666666666667" defaultRowHeight="12"/>
  <cols>
    <col min="1" max="1" width="48.5083333333333" style="123" customWidth="1"/>
    <col min="2" max="2" width="32.375" style="123" customWidth="1"/>
    <col min="3" max="251" width="9.04166666666667" style="123" customWidth="1"/>
    <col min="252" max="16384" width="7.96666666666667" style="123"/>
  </cols>
  <sheetData>
    <row r="1" s="123" customFormat="1" ht="30" customHeight="1" spans="1:251">
      <c r="A1" s="137" t="s">
        <v>272</v>
      </c>
      <c r="B1" s="137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s="124" customFormat="1" ht="19.5" customHeight="1" spans="1:2">
      <c r="A2" s="127" t="s">
        <v>273</v>
      </c>
      <c r="B2" s="128" t="s">
        <v>39</v>
      </c>
    </row>
    <row r="3" s="123" customFormat="1" ht="19.5" customHeight="1" spans="1:251">
      <c r="A3" s="129" t="s">
        <v>274</v>
      </c>
      <c r="B3" s="129" t="s">
        <v>233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s="123" customFormat="1" ht="19.5" customHeight="1" spans="1:251">
      <c r="A4" s="130" t="s">
        <v>275</v>
      </c>
      <c r="B4" s="138">
        <v>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s="123" customFormat="1" ht="19.5" customHeight="1" spans="1:251">
      <c r="A5" s="130" t="s">
        <v>276</v>
      </c>
      <c r="B5" s="138">
        <f t="shared" ref="B4:B7" si="0">B9+B13+B17+B21+B25+B29+B33</f>
        <v>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s="123" customFormat="1" ht="19.5" customHeight="1" spans="1:251">
      <c r="A6" s="130" t="s">
        <v>277</v>
      </c>
      <c r="B6" s="138">
        <v>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s="123" customFormat="1" ht="19.5" customHeight="1" spans="1:251">
      <c r="A7" s="130" t="s">
        <v>278</v>
      </c>
      <c r="B7" s="138">
        <f t="shared" si="0"/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s="123" customFormat="1" ht="19.5" customHeight="1" spans="1:251">
      <c r="A8" s="132" t="s">
        <v>167</v>
      </c>
      <c r="B8" s="139">
        <v>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s="123" customFormat="1" ht="19.5" customHeight="1" spans="1:251">
      <c r="A9" s="132" t="s">
        <v>276</v>
      </c>
      <c r="B9" s="139">
        <v>0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s="123" customFormat="1" ht="19.5" customHeight="1" spans="1:251">
      <c r="A10" s="132" t="s">
        <v>277</v>
      </c>
      <c r="B10" s="139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s="123" customFormat="1" ht="19.5" customHeight="1" spans="1:251">
      <c r="A11" s="132" t="s">
        <v>278</v>
      </c>
      <c r="B11" s="139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s="123" customFormat="1" ht="19.5" customHeight="1" spans="1:251">
      <c r="A12" s="132" t="s">
        <v>279</v>
      </c>
      <c r="B12" s="139">
        <v>0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s="123" customFormat="1" ht="19.5" customHeight="1" spans="1:251">
      <c r="A13" s="132" t="s">
        <v>276</v>
      </c>
      <c r="B13" s="139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s="123" customFormat="1" ht="19.5" customHeight="1" spans="1:251">
      <c r="A14" s="132" t="s">
        <v>277</v>
      </c>
      <c r="B14" s="139">
        <v>0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s="123" customFormat="1" ht="19.5" customHeight="1" spans="1:251">
      <c r="A15" s="132" t="s">
        <v>278</v>
      </c>
      <c r="B15" s="139">
        <v>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s="123" customFormat="1" ht="19.5" customHeight="1" spans="1:251">
      <c r="A16" s="132" t="s">
        <v>280</v>
      </c>
      <c r="B16" s="139">
        <v>0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s="123" customFormat="1" ht="19.5" customHeight="1" spans="1:251">
      <c r="A17" s="132" t="s">
        <v>276</v>
      </c>
      <c r="B17" s="139">
        <v>0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</row>
    <row r="18" s="123" customFormat="1" ht="19.5" customHeight="1" spans="1:251">
      <c r="A18" s="132" t="s">
        <v>277</v>
      </c>
      <c r="B18" s="139">
        <v>0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</row>
    <row r="19" s="123" customFormat="1" ht="19.5" customHeight="1" spans="1:251">
      <c r="A19" s="132" t="s">
        <v>278</v>
      </c>
      <c r="B19" s="139">
        <v>0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</row>
    <row r="20" s="123" customFormat="1" ht="19.5" customHeight="1" spans="1:251">
      <c r="A20" s="132" t="s">
        <v>281</v>
      </c>
      <c r="B20" s="139">
        <v>0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</row>
    <row r="21" s="123" customFormat="1" ht="19.5" customHeight="1" spans="1:251">
      <c r="A21" s="132" t="s">
        <v>276</v>
      </c>
      <c r="B21" s="139">
        <v>0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</row>
    <row r="22" s="123" customFormat="1" ht="19.5" customHeight="1" spans="1:251">
      <c r="A22" s="132" t="s">
        <v>277</v>
      </c>
      <c r="B22" s="139">
        <v>0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</row>
    <row r="23" s="123" customFormat="1" ht="19.5" customHeight="1" spans="1:251">
      <c r="A23" s="132" t="s">
        <v>278</v>
      </c>
      <c r="B23" s="139">
        <v>0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</row>
    <row r="24" s="123" customFormat="1" ht="19.5" customHeight="1" spans="1:251">
      <c r="A24" s="132" t="s">
        <v>282</v>
      </c>
      <c r="B24" s="139">
        <v>0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</row>
    <row r="25" s="123" customFormat="1" ht="19.5" customHeight="1" spans="1:251">
      <c r="A25" s="132" t="s">
        <v>276</v>
      </c>
      <c r="B25" s="139">
        <v>0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</row>
    <row r="26" s="123" customFormat="1" ht="19.5" customHeight="1" spans="1:251">
      <c r="A26" s="132" t="s">
        <v>277</v>
      </c>
      <c r="B26" s="139">
        <v>0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</row>
    <row r="27" s="123" customFormat="1" ht="19.5" customHeight="1" spans="1:251">
      <c r="A27" s="132" t="s">
        <v>278</v>
      </c>
      <c r="B27" s="139">
        <v>0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</row>
    <row r="28" s="123" customFormat="1" ht="19.5" customHeight="1" spans="1:251">
      <c r="A28" s="132" t="s">
        <v>283</v>
      </c>
      <c r="B28" s="139">
        <v>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</row>
    <row r="29" s="123" customFormat="1" ht="19.5" customHeight="1" spans="1:251">
      <c r="A29" s="132" t="s">
        <v>276</v>
      </c>
      <c r="B29" s="139">
        <v>0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</row>
    <row r="30" s="123" customFormat="1" ht="19.5" customHeight="1" spans="1:251">
      <c r="A30" s="132" t="s">
        <v>277</v>
      </c>
      <c r="B30" s="139">
        <v>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</row>
    <row r="31" s="123" customFormat="1" ht="19.5" customHeight="1" spans="1:251">
      <c r="A31" s="132" t="s">
        <v>278</v>
      </c>
      <c r="B31" s="139">
        <v>0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</row>
    <row r="32" s="123" customFormat="1" ht="19.5" customHeight="1" spans="1:251">
      <c r="A32" s="132" t="s">
        <v>284</v>
      </c>
      <c r="B32" s="139">
        <v>0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</row>
    <row r="33" s="123" customFormat="1" ht="19.5" customHeight="1" spans="1:251">
      <c r="A33" s="132" t="s">
        <v>276</v>
      </c>
      <c r="B33" s="139">
        <v>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</row>
    <row r="34" s="123" customFormat="1" ht="19.5" customHeight="1" spans="1:251">
      <c r="A34" s="132" t="s">
        <v>277</v>
      </c>
      <c r="B34" s="139">
        <v>0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</row>
    <row r="35" s="123" customFormat="1" ht="19.5" customHeight="1" spans="1:251">
      <c r="A35" s="132" t="s">
        <v>278</v>
      </c>
      <c r="B35" s="139">
        <v>0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</row>
    <row r="36" s="123" customFormat="1" ht="16.5" customHeight="1" spans="1:251">
      <c r="A36" s="126"/>
      <c r="B36" s="13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</row>
    <row r="37" s="142" customFormat="1" ht="16.5" customHeight="1" spans="1:251">
      <c r="A37" s="136" t="s">
        <v>178</v>
      </c>
      <c r="B37" s="143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</row>
    <row r="38" s="123" customFormat="1" ht="16.5" customHeight="1" spans="1:251">
      <c r="A38" s="126"/>
      <c r="B38" s="135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</row>
    <row r="39" s="123" customFormat="1" ht="16.5" customHeight="1" spans="1:251">
      <c r="A39" s="126"/>
      <c r="B39" s="13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</row>
    <row r="40" s="123" customFormat="1" ht="16.5" customHeight="1" spans="1:251">
      <c r="A40" s="126"/>
      <c r="B40" s="13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</row>
    <row r="41" s="123" customFormat="1" ht="16.5" customHeight="1" spans="1:251">
      <c r="A41" s="126"/>
      <c r="B41" s="135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</row>
    <row r="42" s="123" customFormat="1" ht="16.5" customHeight="1" spans="1:251">
      <c r="A42" s="126"/>
      <c r="B42" s="135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</row>
    <row r="43" s="123" customFormat="1" ht="16.5" customHeight="1" spans="1:251">
      <c r="A43" s="126"/>
      <c r="B43" s="135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  <c r="ER43" s="126"/>
      <c r="ES43" s="126"/>
      <c r="ET43" s="126"/>
      <c r="EU43" s="126"/>
      <c r="EV43" s="126"/>
      <c r="EW43" s="126"/>
      <c r="EX43" s="126"/>
      <c r="EY43" s="126"/>
      <c r="EZ43" s="126"/>
      <c r="FA43" s="126"/>
      <c r="FB43" s="126"/>
      <c r="FC43" s="126"/>
      <c r="FD43" s="126"/>
      <c r="FE43" s="126"/>
      <c r="FF43" s="126"/>
      <c r="FG43" s="126"/>
      <c r="FH43" s="126"/>
      <c r="FI43" s="126"/>
      <c r="FJ43" s="126"/>
      <c r="FK43" s="126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  <c r="FV43" s="126"/>
      <c r="FW43" s="126"/>
      <c r="FX43" s="126"/>
      <c r="FY43" s="126"/>
      <c r="FZ43" s="126"/>
      <c r="GA43" s="126"/>
      <c r="GB43" s="126"/>
      <c r="GC43" s="126"/>
      <c r="GD43" s="126"/>
      <c r="GE43" s="126"/>
      <c r="GF43" s="126"/>
      <c r="GG43" s="126"/>
      <c r="GH43" s="126"/>
      <c r="GI43" s="126"/>
      <c r="GJ43" s="126"/>
      <c r="GK43" s="126"/>
      <c r="GL43" s="126"/>
      <c r="GM43" s="126"/>
      <c r="GN43" s="126"/>
      <c r="GO43" s="126"/>
      <c r="GP43" s="126"/>
      <c r="GQ43" s="126"/>
      <c r="GR43" s="126"/>
      <c r="GS43" s="126"/>
      <c r="GT43" s="126"/>
      <c r="GU43" s="126"/>
      <c r="GV43" s="126"/>
      <c r="GW43" s="126"/>
      <c r="GX43" s="126"/>
      <c r="GY43" s="126"/>
      <c r="GZ43" s="126"/>
      <c r="HA43" s="126"/>
      <c r="HB43" s="126"/>
      <c r="HC43" s="126"/>
      <c r="HD43" s="126"/>
      <c r="HE43" s="126"/>
      <c r="HF43" s="126"/>
      <c r="HG43" s="126"/>
      <c r="HH43" s="126"/>
      <c r="HI43" s="126"/>
      <c r="HJ43" s="126"/>
      <c r="HK43" s="126"/>
      <c r="HL43" s="126"/>
      <c r="HM43" s="126"/>
      <c r="HN43" s="126"/>
      <c r="HO43" s="126"/>
      <c r="HP43" s="126"/>
      <c r="HQ43" s="126"/>
      <c r="HR43" s="126"/>
      <c r="HS43" s="126"/>
      <c r="HT43" s="126"/>
      <c r="HU43" s="126"/>
      <c r="HV43" s="126"/>
      <c r="HW43" s="126"/>
      <c r="HX43" s="126"/>
      <c r="HY43" s="126"/>
      <c r="HZ43" s="126"/>
      <c r="IA43" s="126"/>
      <c r="IB43" s="126"/>
      <c r="IC43" s="126"/>
      <c r="ID43" s="126"/>
      <c r="IE43" s="126"/>
      <c r="IF43" s="126"/>
      <c r="IG43" s="126"/>
      <c r="IH43" s="126"/>
      <c r="II43" s="126"/>
      <c r="IJ43" s="126"/>
      <c r="IK43" s="126"/>
      <c r="IL43" s="126"/>
      <c r="IM43" s="126"/>
      <c r="IN43" s="126"/>
      <c r="IO43" s="126"/>
      <c r="IP43" s="126"/>
      <c r="IQ43" s="126"/>
    </row>
    <row r="44" s="123" customFormat="1" ht="16.5" customHeight="1" spans="1:251">
      <c r="A44" s="126"/>
      <c r="B44" s="135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  <c r="EZ44" s="126"/>
      <c r="FA44" s="126"/>
      <c r="FB44" s="126"/>
      <c r="FC44" s="126"/>
      <c r="FD44" s="126"/>
      <c r="FE44" s="126"/>
      <c r="FF44" s="126"/>
      <c r="FG44" s="126"/>
      <c r="FH44" s="126"/>
      <c r="FI44" s="126"/>
      <c r="FJ44" s="126"/>
      <c r="FK44" s="126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  <c r="FV44" s="126"/>
      <c r="FW44" s="126"/>
      <c r="FX44" s="126"/>
      <c r="FY44" s="126"/>
      <c r="FZ44" s="126"/>
      <c r="GA44" s="126"/>
      <c r="GB44" s="126"/>
      <c r="GC44" s="126"/>
      <c r="GD44" s="126"/>
      <c r="GE44" s="126"/>
      <c r="GF44" s="126"/>
      <c r="GG44" s="126"/>
      <c r="GH44" s="126"/>
      <c r="GI44" s="126"/>
      <c r="GJ44" s="126"/>
      <c r="GK44" s="126"/>
      <c r="GL44" s="126"/>
      <c r="GM44" s="126"/>
      <c r="GN44" s="126"/>
      <c r="GO44" s="126"/>
      <c r="GP44" s="126"/>
      <c r="GQ44" s="126"/>
      <c r="GR44" s="126"/>
      <c r="GS44" s="126"/>
      <c r="GT44" s="126"/>
      <c r="GU44" s="126"/>
      <c r="GV44" s="126"/>
      <c r="GW44" s="126"/>
      <c r="GX44" s="126"/>
      <c r="GY44" s="126"/>
      <c r="GZ44" s="126"/>
      <c r="HA44" s="126"/>
      <c r="HB44" s="126"/>
      <c r="HC44" s="126"/>
      <c r="HD44" s="126"/>
      <c r="HE44" s="126"/>
      <c r="HF44" s="126"/>
      <c r="HG44" s="126"/>
      <c r="HH44" s="126"/>
      <c r="HI44" s="126"/>
      <c r="HJ44" s="126"/>
      <c r="HK44" s="126"/>
      <c r="HL44" s="126"/>
      <c r="HM44" s="126"/>
      <c r="HN44" s="126"/>
      <c r="HO44" s="126"/>
      <c r="HP44" s="126"/>
      <c r="HQ44" s="126"/>
      <c r="HR44" s="126"/>
      <c r="HS44" s="126"/>
      <c r="HT44" s="126"/>
      <c r="HU44" s="126"/>
      <c r="HV44" s="126"/>
      <c r="HW44" s="126"/>
      <c r="HX44" s="126"/>
      <c r="HY44" s="126"/>
      <c r="HZ44" s="126"/>
      <c r="IA44" s="126"/>
      <c r="IB44" s="126"/>
      <c r="IC44" s="126"/>
      <c r="ID44" s="126"/>
      <c r="IE44" s="126"/>
      <c r="IF44" s="126"/>
      <c r="IG44" s="126"/>
      <c r="IH44" s="126"/>
      <c r="II44" s="126"/>
      <c r="IJ44" s="126"/>
      <c r="IK44" s="126"/>
      <c r="IL44" s="126"/>
      <c r="IM44" s="126"/>
      <c r="IN44" s="126"/>
      <c r="IO44" s="126"/>
      <c r="IP44" s="126"/>
      <c r="IQ44" s="126"/>
    </row>
    <row r="45" s="123" customFormat="1" ht="16.5" customHeight="1" spans="1:251">
      <c r="A45" s="126"/>
      <c r="B45" s="13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  <c r="EZ45" s="126"/>
      <c r="FA45" s="126"/>
      <c r="FB45" s="126"/>
      <c r="FC45" s="126"/>
      <c r="FD45" s="126"/>
      <c r="FE45" s="126"/>
      <c r="FF45" s="126"/>
      <c r="FG45" s="126"/>
      <c r="FH45" s="126"/>
      <c r="FI45" s="126"/>
      <c r="FJ45" s="126"/>
      <c r="FK45" s="126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  <c r="FV45" s="126"/>
      <c r="FW45" s="126"/>
      <c r="FX45" s="126"/>
      <c r="FY45" s="126"/>
      <c r="FZ45" s="126"/>
      <c r="GA45" s="126"/>
      <c r="GB45" s="126"/>
      <c r="GC45" s="126"/>
      <c r="GD45" s="126"/>
      <c r="GE45" s="126"/>
      <c r="GF45" s="126"/>
      <c r="GG45" s="126"/>
      <c r="GH45" s="126"/>
      <c r="GI45" s="126"/>
      <c r="GJ45" s="126"/>
      <c r="GK45" s="126"/>
      <c r="GL45" s="126"/>
      <c r="GM45" s="126"/>
      <c r="GN45" s="126"/>
      <c r="GO45" s="126"/>
      <c r="GP45" s="126"/>
      <c r="GQ45" s="126"/>
      <c r="GR45" s="126"/>
      <c r="GS45" s="126"/>
      <c r="GT45" s="126"/>
      <c r="GU45" s="126"/>
      <c r="GV45" s="126"/>
      <c r="GW45" s="126"/>
      <c r="GX45" s="126"/>
      <c r="GY45" s="126"/>
      <c r="GZ45" s="126"/>
      <c r="HA45" s="126"/>
      <c r="HB45" s="126"/>
      <c r="HC45" s="126"/>
      <c r="HD45" s="126"/>
      <c r="HE45" s="126"/>
      <c r="HF45" s="126"/>
      <c r="HG45" s="126"/>
      <c r="HH45" s="126"/>
      <c r="HI45" s="126"/>
      <c r="HJ45" s="126"/>
      <c r="HK45" s="126"/>
      <c r="HL45" s="126"/>
      <c r="HM45" s="126"/>
      <c r="HN45" s="126"/>
      <c r="HO45" s="126"/>
      <c r="HP45" s="126"/>
      <c r="HQ45" s="126"/>
      <c r="HR45" s="126"/>
      <c r="HS45" s="126"/>
      <c r="HT45" s="126"/>
      <c r="HU45" s="126"/>
      <c r="HV45" s="126"/>
      <c r="HW45" s="126"/>
      <c r="HX45" s="126"/>
      <c r="HY45" s="126"/>
      <c r="HZ45" s="126"/>
      <c r="IA45" s="126"/>
      <c r="IB45" s="126"/>
      <c r="IC45" s="126"/>
      <c r="ID45" s="126"/>
      <c r="IE45" s="126"/>
      <c r="IF45" s="126"/>
      <c r="IG45" s="126"/>
      <c r="IH45" s="126"/>
      <c r="II45" s="126"/>
      <c r="IJ45" s="126"/>
      <c r="IK45" s="126"/>
      <c r="IL45" s="126"/>
      <c r="IM45" s="126"/>
      <c r="IN45" s="126"/>
      <c r="IO45" s="126"/>
      <c r="IP45" s="126"/>
      <c r="IQ45" s="126"/>
    </row>
    <row r="46" s="123" customFormat="1" ht="16.5" customHeight="1" spans="1:251">
      <c r="A46" s="126"/>
      <c r="B46" s="13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  <c r="EZ46" s="126"/>
      <c r="FA46" s="126"/>
      <c r="FB46" s="126"/>
      <c r="FC46" s="126"/>
      <c r="FD46" s="126"/>
      <c r="FE46" s="126"/>
      <c r="FF46" s="126"/>
      <c r="FG46" s="126"/>
      <c r="FH46" s="126"/>
      <c r="FI46" s="126"/>
      <c r="FJ46" s="126"/>
      <c r="FK46" s="126"/>
      <c r="FL46" s="126"/>
      <c r="FM46" s="126"/>
      <c r="FN46" s="126"/>
      <c r="FO46" s="126"/>
      <c r="FP46" s="126"/>
      <c r="FQ46" s="126"/>
      <c r="FR46" s="126"/>
      <c r="FS46" s="126"/>
      <c r="FT46" s="126"/>
      <c r="FU46" s="126"/>
      <c r="FV46" s="126"/>
      <c r="FW46" s="126"/>
      <c r="FX46" s="126"/>
      <c r="FY46" s="126"/>
      <c r="FZ46" s="126"/>
      <c r="GA46" s="126"/>
      <c r="GB46" s="126"/>
      <c r="GC46" s="126"/>
      <c r="GD46" s="126"/>
      <c r="GE46" s="126"/>
      <c r="GF46" s="126"/>
      <c r="GG46" s="126"/>
      <c r="GH46" s="126"/>
      <c r="GI46" s="126"/>
      <c r="GJ46" s="126"/>
      <c r="GK46" s="126"/>
      <c r="GL46" s="126"/>
      <c r="GM46" s="126"/>
      <c r="GN46" s="126"/>
      <c r="GO46" s="126"/>
      <c r="GP46" s="126"/>
      <c r="GQ46" s="126"/>
      <c r="GR46" s="126"/>
      <c r="GS46" s="126"/>
      <c r="GT46" s="126"/>
      <c r="GU46" s="126"/>
      <c r="GV46" s="126"/>
      <c r="GW46" s="126"/>
      <c r="GX46" s="126"/>
      <c r="GY46" s="126"/>
      <c r="GZ46" s="126"/>
      <c r="HA46" s="126"/>
      <c r="HB46" s="126"/>
      <c r="HC46" s="126"/>
      <c r="HD46" s="126"/>
      <c r="HE46" s="126"/>
      <c r="HF46" s="126"/>
      <c r="HG46" s="126"/>
      <c r="HH46" s="126"/>
      <c r="HI46" s="126"/>
      <c r="HJ46" s="126"/>
      <c r="HK46" s="126"/>
      <c r="HL46" s="126"/>
      <c r="HM46" s="126"/>
      <c r="HN46" s="126"/>
      <c r="HO46" s="126"/>
      <c r="HP46" s="126"/>
      <c r="HQ46" s="126"/>
      <c r="HR46" s="126"/>
      <c r="HS46" s="126"/>
      <c r="HT46" s="126"/>
      <c r="HU46" s="126"/>
      <c r="HV46" s="126"/>
      <c r="HW46" s="126"/>
      <c r="HX46" s="126"/>
      <c r="HY46" s="126"/>
      <c r="HZ46" s="126"/>
      <c r="IA46" s="126"/>
      <c r="IB46" s="126"/>
      <c r="IC46" s="126"/>
      <c r="ID46" s="126"/>
      <c r="IE46" s="126"/>
      <c r="IF46" s="126"/>
      <c r="IG46" s="126"/>
      <c r="IH46" s="126"/>
      <c r="II46" s="126"/>
      <c r="IJ46" s="126"/>
      <c r="IK46" s="126"/>
      <c r="IL46" s="126"/>
      <c r="IM46" s="126"/>
      <c r="IN46" s="126"/>
      <c r="IO46" s="126"/>
      <c r="IP46" s="126"/>
      <c r="IQ46" s="126"/>
    </row>
    <row r="47" s="123" customFormat="1" ht="16.5" customHeight="1" spans="1:251">
      <c r="A47" s="126"/>
      <c r="B47" s="135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26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26"/>
      <c r="EH47" s="126"/>
      <c r="EI47" s="126"/>
      <c r="EJ47" s="126"/>
      <c r="EK47" s="126"/>
      <c r="EL47" s="126"/>
      <c r="EM47" s="126"/>
      <c r="EN47" s="126"/>
      <c r="EO47" s="126"/>
      <c r="EP47" s="126"/>
      <c r="EQ47" s="126"/>
      <c r="ER47" s="126"/>
      <c r="ES47" s="126"/>
      <c r="ET47" s="126"/>
      <c r="EU47" s="126"/>
      <c r="EV47" s="126"/>
      <c r="EW47" s="126"/>
      <c r="EX47" s="126"/>
      <c r="EY47" s="126"/>
      <c r="EZ47" s="126"/>
      <c r="FA47" s="126"/>
      <c r="FB47" s="126"/>
      <c r="FC47" s="126"/>
      <c r="FD47" s="126"/>
      <c r="FE47" s="126"/>
      <c r="FF47" s="126"/>
      <c r="FG47" s="126"/>
      <c r="FH47" s="126"/>
      <c r="FI47" s="126"/>
      <c r="FJ47" s="126"/>
      <c r="FK47" s="126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  <c r="FV47" s="126"/>
      <c r="FW47" s="126"/>
      <c r="FX47" s="126"/>
      <c r="FY47" s="126"/>
      <c r="FZ47" s="126"/>
      <c r="GA47" s="126"/>
      <c r="GB47" s="126"/>
      <c r="GC47" s="126"/>
      <c r="GD47" s="126"/>
      <c r="GE47" s="126"/>
      <c r="GF47" s="126"/>
      <c r="GG47" s="126"/>
      <c r="GH47" s="126"/>
      <c r="GI47" s="126"/>
      <c r="GJ47" s="126"/>
      <c r="GK47" s="126"/>
      <c r="GL47" s="126"/>
      <c r="GM47" s="126"/>
      <c r="GN47" s="126"/>
      <c r="GO47" s="126"/>
      <c r="GP47" s="126"/>
      <c r="GQ47" s="126"/>
      <c r="GR47" s="126"/>
      <c r="GS47" s="126"/>
      <c r="GT47" s="126"/>
      <c r="GU47" s="126"/>
      <c r="GV47" s="126"/>
      <c r="GW47" s="126"/>
      <c r="GX47" s="126"/>
      <c r="GY47" s="126"/>
      <c r="GZ47" s="126"/>
      <c r="HA47" s="126"/>
      <c r="HB47" s="126"/>
      <c r="HC47" s="126"/>
      <c r="HD47" s="126"/>
      <c r="HE47" s="126"/>
      <c r="HF47" s="126"/>
      <c r="HG47" s="126"/>
      <c r="HH47" s="126"/>
      <c r="HI47" s="126"/>
      <c r="HJ47" s="126"/>
      <c r="HK47" s="126"/>
      <c r="HL47" s="126"/>
      <c r="HM47" s="126"/>
      <c r="HN47" s="126"/>
      <c r="HO47" s="126"/>
      <c r="HP47" s="126"/>
      <c r="HQ47" s="126"/>
      <c r="HR47" s="126"/>
      <c r="HS47" s="126"/>
      <c r="HT47" s="126"/>
      <c r="HU47" s="126"/>
      <c r="HV47" s="126"/>
      <c r="HW47" s="126"/>
      <c r="HX47" s="126"/>
      <c r="HY47" s="126"/>
      <c r="HZ47" s="126"/>
      <c r="IA47" s="126"/>
      <c r="IB47" s="126"/>
      <c r="IC47" s="126"/>
      <c r="ID47" s="126"/>
      <c r="IE47" s="126"/>
      <c r="IF47" s="126"/>
      <c r="IG47" s="126"/>
      <c r="IH47" s="126"/>
      <c r="II47" s="126"/>
      <c r="IJ47" s="126"/>
      <c r="IK47" s="126"/>
      <c r="IL47" s="126"/>
      <c r="IM47" s="126"/>
      <c r="IN47" s="126"/>
      <c r="IO47" s="126"/>
      <c r="IP47" s="126"/>
      <c r="IQ47" s="126"/>
    </row>
  </sheetData>
  <mergeCells count="1">
    <mergeCell ref="A1:B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0"/>
  <sheetViews>
    <sheetView topLeftCell="A10" workbookViewId="0">
      <selection activeCell="D11" sqref="D11"/>
    </sheetView>
  </sheetViews>
  <sheetFormatPr defaultColWidth="7.96666666666667" defaultRowHeight="12"/>
  <cols>
    <col min="1" max="1" width="53.0833333333333" style="123" customWidth="1"/>
    <col min="2" max="2" width="27.5083333333333" style="123" customWidth="1"/>
    <col min="3" max="3" width="9.525" style="123" customWidth="1"/>
    <col min="4" max="4" width="29.2583333333333" style="123" customWidth="1"/>
    <col min="5" max="253" width="9.04166666666667" style="123" customWidth="1"/>
    <col min="254" max="16384" width="7.96666666666667" style="123"/>
  </cols>
  <sheetData>
    <row r="1" s="123" customFormat="1" ht="30" customHeight="1" spans="1:251">
      <c r="A1" s="137" t="s">
        <v>285</v>
      </c>
      <c r="B1" s="137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s="124" customFormat="1" ht="19.5" customHeight="1" spans="1:2">
      <c r="A2" s="127" t="s">
        <v>286</v>
      </c>
      <c r="B2" s="128" t="s">
        <v>39</v>
      </c>
    </row>
    <row r="3" s="123" customFormat="1" ht="24" customHeight="1" spans="1:253">
      <c r="A3" s="129" t="s">
        <v>287</v>
      </c>
      <c r="B3" s="129" t="s">
        <v>233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3" customFormat="1" ht="24" customHeight="1" spans="1:253">
      <c r="A4" s="130" t="s">
        <v>288</v>
      </c>
      <c r="B4" s="138">
        <v>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3" customFormat="1" ht="24" customHeight="1" spans="1:253">
      <c r="A5" s="130" t="s">
        <v>289</v>
      </c>
      <c r="B5" s="138">
        <v>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</row>
    <row r="6" s="123" customFormat="1" ht="24" customHeight="1" spans="1:253">
      <c r="A6" s="132" t="s">
        <v>181</v>
      </c>
      <c r="B6" s="139">
        <v>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</row>
    <row r="7" s="123" customFormat="1" ht="24" customHeight="1" spans="1:253">
      <c r="A7" s="132" t="s">
        <v>290</v>
      </c>
      <c r="B7" s="139"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</row>
    <row r="8" s="123" customFormat="1" ht="24" customHeight="1" spans="1:253">
      <c r="A8" s="132" t="s">
        <v>291</v>
      </c>
      <c r="B8" s="139">
        <v>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</row>
    <row r="9" s="123" customFormat="1" ht="24" customHeight="1" spans="1:253">
      <c r="A9" s="132" t="s">
        <v>292</v>
      </c>
      <c r="B9" s="139">
        <v>0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</row>
    <row r="10" s="123" customFormat="1" ht="24" customHeight="1" spans="1:253">
      <c r="A10" s="132" t="s">
        <v>293</v>
      </c>
      <c r="B10" s="139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</row>
    <row r="11" s="123" customFormat="1" ht="24" customHeight="1" spans="1:253">
      <c r="A11" s="132" t="s">
        <v>294</v>
      </c>
      <c r="B11" s="139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</row>
    <row r="12" s="123" customFormat="1" ht="24" customHeight="1" spans="1:253">
      <c r="A12" s="132" t="s">
        <v>295</v>
      </c>
      <c r="B12" s="139">
        <v>0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</row>
    <row r="13" s="123" customFormat="1" ht="24" customHeight="1" spans="1:253">
      <c r="A13" s="132" t="s">
        <v>296</v>
      </c>
      <c r="B13" s="139">
        <v>0</v>
      </c>
      <c r="C13" s="126"/>
      <c r="D13" s="140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</row>
    <row r="14" s="123" customFormat="1" ht="24" customHeight="1" spans="1:253">
      <c r="A14" s="132" t="s">
        <v>297</v>
      </c>
      <c r="B14" s="139">
        <v>0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</row>
    <row r="15" s="123" customFormat="1" ht="24" customHeight="1" spans="1:253">
      <c r="A15" s="132" t="s">
        <v>298</v>
      </c>
      <c r="B15" s="139">
        <v>0</v>
      </c>
      <c r="C15" s="126"/>
      <c r="D15" s="140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</row>
    <row r="16" s="123" customFormat="1" ht="24" customHeight="1" spans="1:253">
      <c r="A16" s="132" t="s">
        <v>299</v>
      </c>
      <c r="B16" s="139">
        <v>0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</row>
    <row r="17" s="123" customFormat="1" ht="24" customHeight="1" spans="1:253">
      <c r="A17" s="132" t="s">
        <v>300</v>
      </c>
      <c r="B17" s="139">
        <v>0</v>
      </c>
      <c r="C17" s="126"/>
      <c r="D17" s="140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</row>
    <row r="18" s="123" customFormat="1" ht="24" customHeight="1" spans="1:253">
      <c r="A18" s="132" t="s">
        <v>301</v>
      </c>
      <c r="B18" s="139">
        <v>0</v>
      </c>
      <c r="C18" s="126"/>
      <c r="D18" s="140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</row>
    <row r="19" s="123" customFormat="1" ht="24" customHeight="1" spans="1:253">
      <c r="A19" s="132" t="s">
        <v>302</v>
      </c>
      <c r="B19" s="139">
        <v>0</v>
      </c>
      <c r="C19" s="126"/>
      <c r="D19" s="140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</row>
    <row r="20" s="123" customFormat="1" ht="24" customHeight="1" spans="1:253">
      <c r="A20" s="126"/>
      <c r="B20" s="141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</row>
    <row r="21" s="123" customFormat="1" ht="22.5" customHeight="1" spans="1:253">
      <c r="A21" s="136" t="s">
        <v>178</v>
      </c>
      <c r="B21" s="141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</row>
    <row r="22" s="123" customFormat="1" ht="22.5" customHeight="1" spans="1:253">
      <c r="A22" s="126"/>
      <c r="B22" s="141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</row>
    <row r="23" s="123" customFormat="1" ht="22.5" customHeight="1" spans="1:253">
      <c r="A23" s="126"/>
      <c r="B23" s="141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</row>
    <row r="24" s="123" customFormat="1" ht="22.5" customHeight="1" spans="1:253">
      <c r="A24" s="126"/>
      <c r="B24" s="141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</row>
    <row r="25" s="123" customFormat="1" ht="16.5" customHeight="1" spans="1:253">
      <c r="A25" s="126"/>
      <c r="B25" s="141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</row>
    <row r="26" s="123" customFormat="1" ht="16.5" customHeight="1" spans="1:253">
      <c r="A26" s="126"/>
      <c r="B26" s="141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</row>
    <row r="27" s="123" customFormat="1" ht="16.5" customHeight="1" spans="1:253">
      <c r="A27" s="126"/>
      <c r="B27" s="141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</row>
    <row r="28" s="123" customFormat="1" ht="16.5" customHeight="1" spans="1:253">
      <c r="A28" s="126"/>
      <c r="B28" s="141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</row>
    <row r="29" s="123" customFormat="1" ht="16.5" customHeight="1" spans="1:253">
      <c r="A29" s="126"/>
      <c r="B29" s="141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</row>
    <row r="30" s="123" customFormat="1" ht="16.5" customHeight="1" spans="1:253">
      <c r="A30" s="126"/>
      <c r="B30" s="141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</row>
  </sheetData>
  <mergeCells count="1">
    <mergeCell ref="A1:B1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7"/>
  <sheetViews>
    <sheetView topLeftCell="A10" workbookViewId="0">
      <selection activeCell="F9" sqref="F9"/>
    </sheetView>
  </sheetViews>
  <sheetFormatPr defaultColWidth="7.96666666666667" defaultRowHeight="12"/>
  <cols>
    <col min="1" max="1" width="54.15" style="123" customWidth="1"/>
    <col min="2" max="2" width="23.525" style="123" customWidth="1"/>
    <col min="3" max="253" width="9.04166666666667" style="123" customWidth="1"/>
    <col min="254" max="16384" width="7.96666666666667" style="123"/>
  </cols>
  <sheetData>
    <row r="1" s="123" customFormat="1" ht="30" customHeight="1" spans="1:253">
      <c r="A1" s="125" t="s">
        <v>303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</row>
    <row r="2" s="124" customFormat="1" ht="19.5" customHeight="1" spans="1:2">
      <c r="A2" s="127" t="s">
        <v>304</v>
      </c>
      <c r="B2" s="128" t="s">
        <v>39</v>
      </c>
    </row>
    <row r="3" s="123" customFormat="1" ht="22.5" customHeight="1" spans="1:253">
      <c r="A3" s="129" t="s">
        <v>287</v>
      </c>
      <c r="B3" s="129" t="s">
        <v>305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3" customFormat="1" ht="22.5" customHeight="1" spans="1:253">
      <c r="A4" s="130" t="s">
        <v>306</v>
      </c>
      <c r="B4" s="131">
        <v>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3" customFormat="1" ht="22.5" customHeight="1" spans="1:253">
      <c r="A5" s="132" t="s">
        <v>307</v>
      </c>
      <c r="B5" s="133">
        <v>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</row>
    <row r="6" s="123" customFormat="1" ht="22.5" customHeight="1" spans="1:253">
      <c r="A6" s="132" t="s">
        <v>308</v>
      </c>
      <c r="B6" s="133">
        <v>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</row>
    <row r="7" s="123" customFormat="1" ht="22.5" customHeight="1" spans="1:253">
      <c r="A7" s="132" t="s">
        <v>309</v>
      </c>
      <c r="B7" s="133"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</row>
    <row r="8" s="123" customFormat="1" ht="22.5" customHeight="1" spans="1:253">
      <c r="A8" s="132" t="s">
        <v>310</v>
      </c>
      <c r="B8" s="133">
        <v>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</row>
    <row r="9" s="123" customFormat="1" ht="22.5" customHeight="1" spans="1:253">
      <c r="A9" s="132" t="s">
        <v>311</v>
      </c>
      <c r="B9" s="133">
        <v>0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</row>
    <row r="10" s="123" customFormat="1" ht="22.5" customHeight="1" spans="1:253">
      <c r="A10" s="132" t="s">
        <v>312</v>
      </c>
      <c r="B10" s="133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</row>
    <row r="11" s="123" customFormat="1" ht="22.5" customHeight="1" spans="1:253">
      <c r="A11" s="132" t="s">
        <v>313</v>
      </c>
      <c r="B11" s="133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</row>
    <row r="12" s="123" customFormat="1" ht="22.5" customHeight="1" spans="1:253">
      <c r="A12" s="130" t="s">
        <v>314</v>
      </c>
      <c r="B12" s="131">
        <v>0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</row>
    <row r="13" s="123" customFormat="1" ht="22.5" customHeight="1" spans="1:253">
      <c r="A13" s="132" t="s">
        <v>315</v>
      </c>
      <c r="B13" s="133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</row>
    <row r="14" s="123" customFormat="1" ht="22.5" customHeight="1" spans="1:253">
      <c r="A14" s="132" t="s">
        <v>316</v>
      </c>
      <c r="B14" s="133">
        <v>0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</row>
    <row r="15" s="123" customFormat="1" ht="22.5" customHeight="1" spans="1:253">
      <c r="A15" s="132" t="s">
        <v>317</v>
      </c>
      <c r="B15" s="133">
        <v>0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</row>
    <row r="16" s="123" customFormat="1" ht="22.5" customHeight="1" spans="1:253">
      <c r="A16" s="132" t="s">
        <v>318</v>
      </c>
      <c r="B16" s="133">
        <v>0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</row>
    <row r="17" s="123" customFormat="1" ht="22.5" customHeight="1" spans="1:253">
      <c r="A17" s="132" t="s">
        <v>319</v>
      </c>
      <c r="B17" s="133">
        <v>0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</row>
    <row r="18" s="123" customFormat="1" ht="22.5" customHeight="1" spans="1:253">
      <c r="A18" s="132" t="s">
        <v>320</v>
      </c>
      <c r="B18" s="133">
        <v>0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</row>
    <row r="19" s="123" customFormat="1" ht="22.5" customHeight="1" spans="1:253">
      <c r="A19" s="132" t="s">
        <v>321</v>
      </c>
      <c r="B19" s="133">
        <v>0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</row>
    <row r="20" s="123" customFormat="1" ht="22.5" customHeight="1" spans="1:253">
      <c r="A20" s="134"/>
      <c r="B20" s="13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</row>
    <row r="21" s="123" customFormat="1" ht="16.5" customHeight="1" spans="1:253">
      <c r="A21" s="136" t="s">
        <v>178</v>
      </c>
      <c r="B21" s="13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</row>
    <row r="22" s="123" customFormat="1" ht="16.5" customHeight="1" spans="1:253">
      <c r="A22" s="134"/>
      <c r="B22" s="13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</row>
    <row r="23" s="123" customFormat="1" ht="16.5" customHeight="1" spans="1:253">
      <c r="A23" s="126"/>
      <c r="B23" s="135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</row>
    <row r="24" s="123" customFormat="1" ht="16.5" customHeight="1" spans="1:253">
      <c r="A24" s="126"/>
      <c r="B24" s="13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</row>
    <row r="25" s="123" customFormat="1" ht="16.5" customHeight="1" spans="1:253">
      <c r="A25" s="126"/>
      <c r="B25" s="13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</row>
    <row r="26" s="123" customFormat="1" ht="16.5" customHeight="1" spans="1:253">
      <c r="A26" s="126"/>
      <c r="B26" s="13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</row>
    <row r="27" s="123" customFormat="1" ht="16.5" customHeight="1" spans="1:253">
      <c r="A27" s="126"/>
      <c r="B27" s="13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</row>
  </sheetData>
  <mergeCells count="1">
    <mergeCell ref="A1:B1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="90" zoomScaleNormal="90" workbookViewId="0">
      <selection activeCell="D20" sqref="D20"/>
    </sheetView>
  </sheetViews>
  <sheetFormatPr defaultColWidth="9" defaultRowHeight="14.25" outlineLevelCol="5"/>
  <cols>
    <col min="1" max="1" width="35.2" customWidth="1"/>
    <col min="2" max="2" width="13.6" style="95" customWidth="1"/>
    <col min="3" max="3" width="13.5" style="95" customWidth="1"/>
    <col min="4" max="4" width="13.5" customWidth="1"/>
    <col min="8" max="8" width="10.4" customWidth="1"/>
    <col min="9" max="9" width="9.7" customWidth="1"/>
  </cols>
  <sheetData>
    <row r="1" ht="26.25" customHeight="1" spans="1:4">
      <c r="A1" s="96" t="s">
        <v>322</v>
      </c>
      <c r="B1" s="96"/>
      <c r="C1" s="96"/>
      <c r="D1" s="96"/>
    </row>
    <row r="2" ht="19.5" customHeight="1" spans="1:4">
      <c r="A2" s="97"/>
      <c r="B2" s="98"/>
      <c r="C2" s="99" t="s">
        <v>39</v>
      </c>
      <c r="D2" s="99"/>
    </row>
    <row r="3" ht="52.5" customHeight="1" spans="1:5">
      <c r="A3" s="100" t="s">
        <v>40</v>
      </c>
      <c r="B3" s="101" t="s">
        <v>323</v>
      </c>
      <c r="C3" s="101" t="s">
        <v>233</v>
      </c>
      <c r="D3" s="102" t="s">
        <v>45</v>
      </c>
      <c r="E3" s="103"/>
    </row>
    <row r="4" ht="22.5" customHeight="1" spans="1:6">
      <c r="A4" s="104" t="s">
        <v>324</v>
      </c>
      <c r="B4" s="105">
        <v>3</v>
      </c>
      <c r="C4" s="95">
        <v>0</v>
      </c>
      <c r="D4" s="106">
        <f>(C4/B4-1)*100</f>
        <v>-100</v>
      </c>
      <c r="E4" s="107"/>
      <c r="F4" s="108"/>
    </row>
    <row r="5" ht="22.5" customHeight="1" spans="1:6">
      <c r="A5" s="104" t="s">
        <v>325</v>
      </c>
      <c r="B5" s="109">
        <v>75</v>
      </c>
      <c r="C5" s="95">
        <v>83</v>
      </c>
      <c r="D5" s="106">
        <f>(C5/B5-1)*100</f>
        <v>10.6666666666667</v>
      </c>
      <c r="E5" s="107"/>
      <c r="F5" s="108"/>
    </row>
    <row r="6" ht="22.5" customHeight="1" spans="1:6">
      <c r="A6" s="103" t="s">
        <v>326</v>
      </c>
      <c r="B6" s="109">
        <v>475</v>
      </c>
      <c r="C6" s="95">
        <v>548</v>
      </c>
      <c r="D6" s="106">
        <f>(C6/B6-1)*100</f>
        <v>15.3684210526316</v>
      </c>
      <c r="E6" s="107"/>
      <c r="F6" s="108"/>
    </row>
    <row r="7" ht="22.5" customHeight="1" spans="1:6">
      <c r="A7" s="110" t="s">
        <v>327</v>
      </c>
      <c r="B7" s="111">
        <v>475</v>
      </c>
      <c r="C7" s="95">
        <v>548</v>
      </c>
      <c r="D7" s="106">
        <f>(C7/B7-1)*100</f>
        <v>15.3684210526316</v>
      </c>
      <c r="E7" s="107"/>
      <c r="F7" s="108"/>
    </row>
    <row r="8" ht="22.5" customHeight="1" spans="1:6">
      <c r="A8" s="110" t="s">
        <v>328</v>
      </c>
      <c r="B8" s="111">
        <v>0</v>
      </c>
      <c r="C8" s="95">
        <v>0</v>
      </c>
      <c r="D8" s="106"/>
      <c r="E8" s="107"/>
      <c r="F8" s="108"/>
    </row>
    <row r="9" ht="22.5" customHeight="1" spans="1:6">
      <c r="A9" s="110"/>
      <c r="B9" s="109"/>
      <c r="C9" s="112"/>
      <c r="D9" s="106"/>
      <c r="E9" s="107"/>
      <c r="F9" s="108"/>
    </row>
    <row r="10" ht="22.5" customHeight="1" spans="1:6">
      <c r="A10" s="110"/>
      <c r="B10" s="109"/>
      <c r="C10" s="112"/>
      <c r="D10" s="106"/>
      <c r="E10" s="107"/>
      <c r="F10" s="108"/>
    </row>
    <row r="11" ht="22.5" customHeight="1" spans="1:6">
      <c r="A11" s="110"/>
      <c r="B11" s="109"/>
      <c r="C11" s="113"/>
      <c r="D11" s="106"/>
      <c r="E11" s="107"/>
      <c r="F11" s="108"/>
    </row>
    <row r="12" ht="22.5" customHeight="1" spans="1:6">
      <c r="A12" s="110"/>
      <c r="B12" s="114"/>
      <c r="C12" s="114"/>
      <c r="D12" s="106"/>
      <c r="E12" s="107"/>
      <c r="F12" s="108"/>
    </row>
    <row r="13" ht="22.5" customHeight="1" spans="1:6">
      <c r="A13" s="110"/>
      <c r="B13" s="114"/>
      <c r="C13" s="114"/>
      <c r="D13" s="106"/>
      <c r="E13" s="107"/>
      <c r="F13" s="108"/>
    </row>
    <row r="14" ht="22.5" customHeight="1" spans="1:6">
      <c r="A14" s="110"/>
      <c r="B14" s="114"/>
      <c r="C14" s="114"/>
      <c r="D14" s="106"/>
      <c r="E14" s="107"/>
      <c r="F14" s="108"/>
    </row>
    <row r="15" ht="22.5" customHeight="1" spans="1:6">
      <c r="A15" s="103"/>
      <c r="B15" s="111"/>
      <c r="C15" s="111"/>
      <c r="D15" s="106"/>
      <c r="E15" s="107"/>
      <c r="F15" s="108"/>
    </row>
    <row r="16" ht="22.5" customHeight="1" spans="1:6">
      <c r="A16" s="103"/>
      <c r="B16" s="111"/>
      <c r="C16" s="111"/>
      <c r="D16" s="106"/>
      <c r="E16" s="107"/>
      <c r="F16" s="108"/>
    </row>
    <row r="17" ht="22.5" customHeight="1" spans="1:6">
      <c r="A17" s="103"/>
      <c r="B17" s="111"/>
      <c r="C17" s="111"/>
      <c r="D17" s="106"/>
      <c r="E17" s="107"/>
      <c r="F17" s="108"/>
    </row>
    <row r="18" ht="22.5" customHeight="1" spans="1:6">
      <c r="A18" s="115"/>
      <c r="B18" s="114"/>
      <c r="C18" s="114"/>
      <c r="D18" s="106"/>
      <c r="E18" s="107"/>
      <c r="F18" s="108"/>
    </row>
    <row r="19" ht="22.5" customHeight="1" spans="1:6">
      <c r="A19" s="115"/>
      <c r="B19" s="114"/>
      <c r="C19" s="114"/>
      <c r="D19" s="106"/>
      <c r="E19" s="107"/>
      <c r="F19" s="108"/>
    </row>
    <row r="20" ht="21" customHeight="1" spans="1:6">
      <c r="A20" s="116" t="s">
        <v>329</v>
      </c>
      <c r="B20" s="117">
        <f>SUM(B4:B6)</f>
        <v>553</v>
      </c>
      <c r="C20" s="117">
        <f>SUM(C4:C6)</f>
        <v>631</v>
      </c>
      <c r="D20" s="118">
        <f>(C20/B20-1)*100</f>
        <v>14.1048824593128</v>
      </c>
      <c r="E20" s="107"/>
      <c r="F20" s="108"/>
    </row>
    <row r="21" ht="54.75" customHeight="1" spans="1:5">
      <c r="A21" s="119" t="s">
        <v>330</v>
      </c>
      <c r="B21" s="119"/>
      <c r="C21" s="119"/>
      <c r="D21" s="119"/>
      <c r="E21" s="120"/>
    </row>
    <row r="22" ht="31.5" customHeight="1" spans="1:4">
      <c r="A22" s="121" t="s">
        <v>331</v>
      </c>
      <c r="B22" s="122"/>
      <c r="C22" s="122"/>
      <c r="D22" s="122"/>
    </row>
    <row r="23" ht="20.25" customHeight="1" spans="1:1">
      <c r="A23" s="108"/>
    </row>
  </sheetData>
  <mergeCells count="4">
    <mergeCell ref="A1:D1"/>
    <mergeCell ref="C2:D2"/>
    <mergeCell ref="A21:D21"/>
    <mergeCell ref="A22:D22"/>
  </mergeCells>
  <pageMargins left="0.707638888888889" right="0.707638888888889" top="0.747916666666667" bottom="0.747916666666667" header="0.313888888888889" footer="0.313888888888889"/>
  <pageSetup paperSize="9" firstPageNumber="27" orientation="portrait" useFirstPageNumber="1"/>
  <headerFooter>
    <oddFooter>&amp;C27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8"/>
  <sheetViews>
    <sheetView showZeros="0" topLeftCell="A354" workbookViewId="0">
      <selection activeCell="B87" sqref="B87"/>
    </sheetView>
  </sheetViews>
  <sheetFormatPr defaultColWidth="3.2" defaultRowHeight="14.25" outlineLevelCol="2"/>
  <cols>
    <col min="1" max="1" width="41.125" style="54" customWidth="1"/>
    <col min="2" max="2" width="39.6" style="54" customWidth="1"/>
    <col min="3" max="3" width="11.5" style="54" customWidth="1"/>
    <col min="4" max="16384" width="3.2" style="54"/>
  </cols>
  <sheetData>
    <row r="1" ht="18.75" spans="1:3">
      <c r="A1" s="3" t="s">
        <v>332</v>
      </c>
      <c r="B1" s="3"/>
      <c r="C1" s="3"/>
    </row>
    <row r="2" ht="18" customHeight="1" spans="1:3">
      <c r="A2" s="13"/>
      <c r="B2" s="55" t="s">
        <v>39</v>
      </c>
      <c r="C2" s="55"/>
    </row>
    <row r="4" spans="1:2">
      <c r="A4" s="56" t="s">
        <v>40</v>
      </c>
      <c r="B4" s="56" t="s">
        <v>42</v>
      </c>
    </row>
    <row r="5" spans="1:2">
      <c r="A5" s="57" t="s">
        <v>333</v>
      </c>
      <c r="B5" s="58">
        <f>SUM(B6,B18,B27,B38,B49,B60,B71,B83,B92,B105,B115,B124,B135,B148,B155,B163,B169,B176,B183,B190,B197,B204,B212,B218,B224,B231,B246)</f>
        <v>15916</v>
      </c>
    </row>
    <row r="6" spans="1:2">
      <c r="A6" s="59" t="s">
        <v>334</v>
      </c>
      <c r="B6" s="60">
        <f>SUM(B7:B17)</f>
        <v>253</v>
      </c>
    </row>
    <row r="7" spans="1:2">
      <c r="A7" s="61" t="s">
        <v>335</v>
      </c>
      <c r="B7" s="62">
        <v>240</v>
      </c>
    </row>
    <row r="8" hidden="1" spans="1:2">
      <c r="A8" s="61" t="s">
        <v>336</v>
      </c>
      <c r="B8" s="62"/>
    </row>
    <row r="9" hidden="1" spans="1:2">
      <c r="A9" s="63" t="s">
        <v>337</v>
      </c>
      <c r="B9" s="62"/>
    </row>
    <row r="10" hidden="1" spans="1:2">
      <c r="A10" s="63" t="s">
        <v>338</v>
      </c>
      <c r="B10" s="62"/>
    </row>
    <row r="11" hidden="1" spans="1:2">
      <c r="A11" s="63" t="s">
        <v>339</v>
      </c>
      <c r="B11" s="62"/>
    </row>
    <row r="12" hidden="1" spans="1:2">
      <c r="A12" s="64" t="s">
        <v>340</v>
      </c>
      <c r="B12" s="62"/>
    </row>
    <row r="13" spans="1:2">
      <c r="A13" s="64" t="s">
        <v>341</v>
      </c>
      <c r="B13" s="62">
        <v>3</v>
      </c>
    </row>
    <row r="14" spans="1:2">
      <c r="A14" s="64" t="s">
        <v>342</v>
      </c>
      <c r="B14" s="62">
        <v>10</v>
      </c>
    </row>
    <row r="15" hidden="1" spans="1:2">
      <c r="A15" s="64" t="s">
        <v>343</v>
      </c>
      <c r="B15" s="62"/>
    </row>
    <row r="16" hidden="1" spans="1:2">
      <c r="A16" s="64" t="s">
        <v>344</v>
      </c>
      <c r="B16" s="62"/>
    </row>
    <row r="17" hidden="1" spans="1:2">
      <c r="A17" s="64" t="s">
        <v>345</v>
      </c>
      <c r="B17" s="62"/>
    </row>
    <row r="18" spans="1:2">
      <c r="A18" s="59" t="s">
        <v>346</v>
      </c>
      <c r="B18" s="60">
        <f>SUM(B19:B26)</f>
        <v>135</v>
      </c>
    </row>
    <row r="19" spans="1:2">
      <c r="A19" s="61" t="s">
        <v>335</v>
      </c>
      <c r="B19" s="62">
        <v>115</v>
      </c>
    </row>
    <row r="20" spans="1:2">
      <c r="A20" s="61" t="s">
        <v>336</v>
      </c>
      <c r="B20" s="62">
        <v>13</v>
      </c>
    </row>
    <row r="21" hidden="1" spans="1:2">
      <c r="A21" s="63" t="s">
        <v>337</v>
      </c>
      <c r="B21" s="62"/>
    </row>
    <row r="22" spans="1:2">
      <c r="A22" s="63" t="s">
        <v>347</v>
      </c>
      <c r="B22" s="62">
        <v>7</v>
      </c>
    </row>
    <row r="23" hidden="1" spans="1:2">
      <c r="A23" s="63" t="s">
        <v>348</v>
      </c>
      <c r="B23" s="62"/>
    </row>
    <row r="24" hidden="1" spans="1:2">
      <c r="A24" s="63" t="s">
        <v>349</v>
      </c>
      <c r="B24" s="62"/>
    </row>
    <row r="25" hidden="1" spans="1:2">
      <c r="A25" s="63" t="s">
        <v>344</v>
      </c>
      <c r="B25" s="62"/>
    </row>
    <row r="26" hidden="1" spans="1:2">
      <c r="A26" s="63" t="s">
        <v>350</v>
      </c>
      <c r="B26" s="62"/>
    </row>
    <row r="27" spans="1:2">
      <c r="A27" s="59" t="s">
        <v>351</v>
      </c>
      <c r="B27" s="60">
        <f>SUM(B28:B37)</f>
        <v>7620</v>
      </c>
    </row>
    <row r="28" spans="1:2">
      <c r="A28" s="61" t="s">
        <v>335</v>
      </c>
      <c r="B28" s="62">
        <v>1830</v>
      </c>
    </row>
    <row r="29" spans="1:2">
      <c r="A29" s="61" t="s">
        <v>336</v>
      </c>
      <c r="B29" s="62">
        <v>280</v>
      </c>
    </row>
    <row r="30" hidden="1" spans="1:2">
      <c r="A30" s="63" t="s">
        <v>337</v>
      </c>
      <c r="B30" s="62"/>
    </row>
    <row r="31" hidden="1" spans="1:2">
      <c r="A31" s="63" t="s">
        <v>352</v>
      </c>
      <c r="B31" s="62"/>
    </row>
    <row r="32" hidden="1" spans="1:2">
      <c r="A32" s="63" t="s">
        <v>353</v>
      </c>
      <c r="B32" s="62"/>
    </row>
    <row r="33" hidden="1" spans="1:2">
      <c r="A33" s="65" t="s">
        <v>354</v>
      </c>
      <c r="B33" s="62"/>
    </row>
    <row r="34" spans="1:2">
      <c r="A34" s="61" t="s">
        <v>355</v>
      </c>
      <c r="B34" s="62">
        <v>5</v>
      </c>
    </row>
    <row r="35" hidden="1" spans="1:2">
      <c r="A35" s="63" t="s">
        <v>356</v>
      </c>
      <c r="B35" s="62"/>
    </row>
    <row r="36" spans="1:2">
      <c r="A36" s="63" t="s">
        <v>344</v>
      </c>
      <c r="B36" s="62">
        <v>2709</v>
      </c>
    </row>
    <row r="37" ht="27" spans="1:2">
      <c r="A37" s="66" t="s">
        <v>357</v>
      </c>
      <c r="B37" s="62">
        <v>2796</v>
      </c>
    </row>
    <row r="38" spans="1:2">
      <c r="A38" s="59" t="s">
        <v>358</v>
      </c>
      <c r="B38" s="60">
        <f>SUM(B39:B48)</f>
        <v>3149</v>
      </c>
    </row>
    <row r="39" spans="1:2">
      <c r="A39" s="61" t="s">
        <v>335</v>
      </c>
      <c r="B39" s="62">
        <v>136</v>
      </c>
    </row>
    <row r="40" spans="1:2">
      <c r="A40" s="61" t="s">
        <v>336</v>
      </c>
      <c r="B40" s="62">
        <v>10</v>
      </c>
    </row>
    <row r="41" hidden="1" spans="1:2">
      <c r="A41" s="61" t="s">
        <v>337</v>
      </c>
      <c r="B41" s="62"/>
    </row>
    <row r="42" hidden="1" spans="1:2">
      <c r="A42" s="63" t="s">
        <v>359</v>
      </c>
      <c r="B42" s="62"/>
    </row>
    <row r="43" hidden="1" spans="1:2">
      <c r="A43" s="63" t="s">
        <v>360</v>
      </c>
      <c r="B43" s="62"/>
    </row>
    <row r="44" hidden="1" spans="1:2">
      <c r="A44" s="63" t="s">
        <v>361</v>
      </c>
      <c r="B44" s="62"/>
    </row>
    <row r="45" hidden="1" spans="1:2">
      <c r="A45" s="61" t="s">
        <v>362</v>
      </c>
      <c r="B45" s="62"/>
    </row>
    <row r="46" hidden="1" spans="1:2">
      <c r="A46" s="61" t="s">
        <v>363</v>
      </c>
      <c r="B46" s="62"/>
    </row>
    <row r="47" hidden="1" spans="1:2">
      <c r="A47" s="61" t="s">
        <v>344</v>
      </c>
      <c r="B47" s="62"/>
    </row>
    <row r="48" spans="1:2">
      <c r="A48" s="63" t="s">
        <v>364</v>
      </c>
      <c r="B48" s="62">
        <v>3003</v>
      </c>
    </row>
    <row r="49" spans="1:2">
      <c r="A49" s="67" t="s">
        <v>365</v>
      </c>
      <c r="B49" s="60">
        <f>SUM(B50:B59)</f>
        <v>6</v>
      </c>
    </row>
    <row r="50" hidden="1" spans="1:2">
      <c r="A50" s="63" t="s">
        <v>335</v>
      </c>
      <c r="B50" s="62"/>
    </row>
    <row r="51" spans="1:2">
      <c r="A51" s="64" t="s">
        <v>336</v>
      </c>
      <c r="B51" s="62">
        <v>6</v>
      </c>
    </row>
    <row r="52" hidden="1" spans="1:2">
      <c r="A52" s="61" t="s">
        <v>337</v>
      </c>
      <c r="B52" s="62"/>
    </row>
    <row r="53" hidden="1" spans="1:2">
      <c r="A53" s="61" t="s">
        <v>366</v>
      </c>
      <c r="B53" s="62"/>
    </row>
    <row r="54" hidden="1" spans="1:2">
      <c r="A54" s="61" t="s">
        <v>367</v>
      </c>
      <c r="B54" s="62"/>
    </row>
    <row r="55" hidden="1" spans="1:2">
      <c r="A55" s="63" t="s">
        <v>368</v>
      </c>
      <c r="B55" s="62"/>
    </row>
    <row r="56" hidden="1" spans="1:2">
      <c r="A56" s="63" t="s">
        <v>369</v>
      </c>
      <c r="B56" s="62"/>
    </row>
    <row r="57" hidden="1" spans="1:2">
      <c r="A57" s="63" t="s">
        <v>370</v>
      </c>
      <c r="B57" s="62"/>
    </row>
    <row r="58" hidden="1" spans="1:2">
      <c r="A58" s="61" t="s">
        <v>344</v>
      </c>
      <c r="B58" s="62"/>
    </row>
    <row r="59" hidden="1" spans="1:2">
      <c r="A59" s="63" t="s">
        <v>371</v>
      </c>
      <c r="B59" s="62"/>
    </row>
    <row r="60" spans="1:2">
      <c r="A60" s="68" t="s">
        <v>372</v>
      </c>
      <c r="B60" s="60">
        <f>SUM(B61:B70)</f>
        <v>587</v>
      </c>
    </row>
    <row r="61" spans="1:2">
      <c r="A61" s="63" t="s">
        <v>335</v>
      </c>
      <c r="B61" s="62">
        <v>214</v>
      </c>
    </row>
    <row r="62" spans="1:2">
      <c r="A62" s="64" t="s">
        <v>336</v>
      </c>
      <c r="B62" s="62">
        <v>373</v>
      </c>
    </row>
    <row r="63" hidden="1" spans="1:2">
      <c r="A63" s="64" t="s">
        <v>337</v>
      </c>
      <c r="B63" s="62"/>
    </row>
    <row r="64" hidden="1" spans="1:2">
      <c r="A64" s="64" t="s">
        <v>373</v>
      </c>
      <c r="B64" s="62"/>
    </row>
    <row r="65" hidden="1" spans="1:2">
      <c r="A65" s="64" t="s">
        <v>374</v>
      </c>
      <c r="B65" s="62"/>
    </row>
    <row r="66" hidden="1" spans="1:2">
      <c r="A66" s="64" t="s">
        <v>375</v>
      </c>
      <c r="B66" s="62"/>
    </row>
    <row r="67" hidden="1" spans="1:2">
      <c r="A67" s="61" t="s">
        <v>376</v>
      </c>
      <c r="B67" s="62"/>
    </row>
    <row r="68" hidden="1" spans="1:2">
      <c r="A68" s="63" t="s">
        <v>377</v>
      </c>
      <c r="B68" s="62"/>
    </row>
    <row r="69" hidden="1" spans="1:2">
      <c r="A69" s="63" t="s">
        <v>344</v>
      </c>
      <c r="B69" s="62"/>
    </row>
    <row r="70" hidden="1" spans="1:2">
      <c r="A70" s="63" t="s">
        <v>378</v>
      </c>
      <c r="B70" s="62"/>
    </row>
    <row r="71" spans="1:2">
      <c r="A71" s="59" t="s">
        <v>379</v>
      </c>
      <c r="B71" s="60">
        <f>SUM(B72:B82)</f>
        <v>200</v>
      </c>
    </row>
    <row r="72" hidden="1" spans="1:2">
      <c r="A72" s="61" t="s">
        <v>335</v>
      </c>
      <c r="B72" s="62"/>
    </row>
    <row r="73" spans="1:2">
      <c r="A73" s="61" t="s">
        <v>336</v>
      </c>
      <c r="B73" s="62">
        <v>200</v>
      </c>
    </row>
    <row r="74" hidden="1" spans="1:2">
      <c r="A74" s="63" t="s">
        <v>337</v>
      </c>
      <c r="B74" s="62"/>
    </row>
    <row r="75" hidden="1" spans="1:2">
      <c r="A75" s="63" t="s">
        <v>380</v>
      </c>
      <c r="B75" s="62"/>
    </row>
    <row r="76" hidden="1" spans="1:2">
      <c r="A76" s="63" t="s">
        <v>381</v>
      </c>
      <c r="B76" s="62"/>
    </row>
    <row r="77" hidden="1" spans="1:2">
      <c r="A77" s="64" t="s">
        <v>382</v>
      </c>
      <c r="B77" s="62"/>
    </row>
    <row r="78" hidden="1" spans="1:2">
      <c r="A78" s="61" t="s">
        <v>383</v>
      </c>
      <c r="B78" s="62"/>
    </row>
    <row r="79" hidden="1" spans="1:2">
      <c r="A79" s="61" t="s">
        <v>384</v>
      </c>
      <c r="B79" s="62"/>
    </row>
    <row r="80" hidden="1" spans="1:2">
      <c r="A80" s="61" t="s">
        <v>376</v>
      </c>
      <c r="B80" s="62"/>
    </row>
    <row r="81" hidden="1" spans="1:2">
      <c r="A81" s="63" t="s">
        <v>344</v>
      </c>
      <c r="B81" s="62"/>
    </row>
    <row r="82" hidden="1" spans="1:2">
      <c r="A82" s="63" t="s">
        <v>385</v>
      </c>
      <c r="B82" s="62"/>
    </row>
    <row r="83" spans="1:2">
      <c r="A83" s="67" t="s">
        <v>386</v>
      </c>
      <c r="B83" s="60">
        <f>SUM(B84:B91)</f>
        <v>150</v>
      </c>
    </row>
    <row r="84" spans="1:2">
      <c r="A84" s="61" t="s">
        <v>335</v>
      </c>
      <c r="B84" s="62">
        <v>50</v>
      </c>
    </row>
    <row r="85" hidden="1" spans="1:2">
      <c r="A85" s="61" t="s">
        <v>336</v>
      </c>
      <c r="B85" s="62"/>
    </row>
    <row r="86" hidden="1" spans="1:2">
      <c r="A86" s="61" t="s">
        <v>337</v>
      </c>
      <c r="B86" s="62"/>
    </row>
    <row r="87" spans="1:2">
      <c r="A87" s="69" t="s">
        <v>387</v>
      </c>
      <c r="B87" s="62">
        <v>100</v>
      </c>
    </row>
    <row r="88" hidden="1" spans="1:2">
      <c r="A88" s="63" t="s">
        <v>388</v>
      </c>
      <c r="B88" s="62"/>
    </row>
    <row r="89" hidden="1" spans="1:2">
      <c r="A89" s="63" t="s">
        <v>376</v>
      </c>
      <c r="B89" s="62"/>
    </row>
    <row r="90" hidden="1" spans="1:2">
      <c r="A90" s="63" t="s">
        <v>344</v>
      </c>
      <c r="B90" s="62"/>
    </row>
    <row r="91" hidden="1" spans="1:2">
      <c r="A91" s="64" t="s">
        <v>389</v>
      </c>
      <c r="B91" s="62"/>
    </row>
    <row r="92" hidden="1" spans="1:2">
      <c r="A92" s="59" t="s">
        <v>390</v>
      </c>
      <c r="B92" s="60">
        <f>SUM(B93:B104)</f>
        <v>0</v>
      </c>
    </row>
    <row r="93" hidden="1" spans="1:2">
      <c r="A93" s="61" t="s">
        <v>335</v>
      </c>
      <c r="B93" s="62"/>
    </row>
    <row r="94" hidden="1" spans="1:2">
      <c r="A94" s="63" t="s">
        <v>336</v>
      </c>
      <c r="B94" s="62"/>
    </row>
    <row r="95" hidden="1" spans="1:2">
      <c r="A95" s="63" t="s">
        <v>337</v>
      </c>
      <c r="B95" s="62"/>
    </row>
    <row r="96" hidden="1" spans="1:2">
      <c r="A96" s="61" t="s">
        <v>391</v>
      </c>
      <c r="B96" s="62"/>
    </row>
    <row r="97" hidden="1" spans="1:2">
      <c r="A97" s="61" t="s">
        <v>392</v>
      </c>
      <c r="B97" s="62"/>
    </row>
    <row r="98" hidden="1" spans="1:2">
      <c r="A98" s="61" t="s">
        <v>376</v>
      </c>
      <c r="B98" s="62"/>
    </row>
    <row r="99" hidden="1" spans="1:2">
      <c r="A99" s="61" t="s">
        <v>393</v>
      </c>
      <c r="B99" s="62"/>
    </row>
    <row r="100" hidden="1" spans="1:2">
      <c r="A100" s="61" t="s">
        <v>394</v>
      </c>
      <c r="B100" s="62"/>
    </row>
    <row r="101" hidden="1" spans="1:2">
      <c r="A101" s="61" t="s">
        <v>395</v>
      </c>
      <c r="B101" s="62"/>
    </row>
    <row r="102" hidden="1" spans="1:2">
      <c r="A102" s="61" t="s">
        <v>396</v>
      </c>
      <c r="B102" s="62"/>
    </row>
    <row r="103" hidden="1" spans="1:2">
      <c r="A103" s="63" t="s">
        <v>344</v>
      </c>
      <c r="B103" s="62"/>
    </row>
    <row r="104" hidden="1" spans="1:2">
      <c r="A104" s="63" t="s">
        <v>397</v>
      </c>
      <c r="B104" s="62"/>
    </row>
    <row r="105" spans="1:2">
      <c r="A105" s="67" t="s">
        <v>398</v>
      </c>
      <c r="B105" s="60">
        <f>SUM(B106:B114)</f>
        <v>154</v>
      </c>
    </row>
    <row r="106" hidden="1" spans="1:2">
      <c r="A106" s="63" t="s">
        <v>335</v>
      </c>
      <c r="B106" s="62"/>
    </row>
    <row r="107" hidden="1" spans="1:2">
      <c r="A107" s="61" t="s">
        <v>336</v>
      </c>
      <c r="B107" s="62"/>
    </row>
    <row r="108" hidden="1" spans="1:2">
      <c r="A108" s="61" t="s">
        <v>337</v>
      </c>
      <c r="B108" s="62"/>
    </row>
    <row r="109" hidden="1" spans="1:2">
      <c r="A109" s="61" t="s">
        <v>399</v>
      </c>
      <c r="B109" s="62"/>
    </row>
    <row r="110" hidden="1" spans="1:2">
      <c r="A110" s="63" t="s">
        <v>400</v>
      </c>
      <c r="B110" s="62"/>
    </row>
    <row r="111" hidden="1" spans="1:2">
      <c r="A111" s="63" t="s">
        <v>401</v>
      </c>
      <c r="B111" s="62"/>
    </row>
    <row r="112" hidden="1" spans="1:2">
      <c r="A112" s="61" t="s">
        <v>402</v>
      </c>
      <c r="B112" s="62"/>
    </row>
    <row r="113" hidden="1" spans="1:2">
      <c r="A113" s="69" t="s">
        <v>344</v>
      </c>
      <c r="B113" s="62"/>
    </row>
    <row r="114" spans="1:2">
      <c r="A114" s="63" t="s">
        <v>403</v>
      </c>
      <c r="B114" s="62">
        <v>154</v>
      </c>
    </row>
    <row r="115" spans="1:2">
      <c r="A115" s="70" t="s">
        <v>404</v>
      </c>
      <c r="B115" s="60">
        <f>SUM(B116:B123)</f>
        <v>515</v>
      </c>
    </row>
    <row r="116" spans="1:2">
      <c r="A116" s="61" t="s">
        <v>335</v>
      </c>
      <c r="B116" s="62">
        <v>445</v>
      </c>
    </row>
    <row r="117" spans="1:2">
      <c r="A117" s="61" t="s">
        <v>336</v>
      </c>
      <c r="B117" s="62">
        <v>60</v>
      </c>
    </row>
    <row r="118" hidden="1" spans="1:2">
      <c r="A118" s="61" t="s">
        <v>337</v>
      </c>
      <c r="B118" s="62"/>
    </row>
    <row r="119" hidden="1" spans="1:2">
      <c r="A119" s="63" t="s">
        <v>405</v>
      </c>
      <c r="B119" s="62"/>
    </row>
    <row r="120" spans="1:2">
      <c r="A120" s="63" t="s">
        <v>406</v>
      </c>
      <c r="B120" s="62">
        <v>10</v>
      </c>
    </row>
    <row r="121" hidden="1" spans="1:2">
      <c r="A121" s="63" t="s">
        <v>407</v>
      </c>
      <c r="B121" s="62"/>
    </row>
    <row r="122" hidden="1" spans="1:2">
      <c r="A122" s="61" t="s">
        <v>344</v>
      </c>
      <c r="B122" s="62"/>
    </row>
    <row r="123" hidden="1" spans="1:2">
      <c r="A123" s="61" t="s">
        <v>408</v>
      </c>
      <c r="B123" s="62"/>
    </row>
    <row r="124" spans="1:2">
      <c r="A124" s="71" t="s">
        <v>409</v>
      </c>
      <c r="B124" s="60">
        <f>SUM(B125:B134)</f>
        <v>30</v>
      </c>
    </row>
    <row r="125" hidden="1" spans="1:2">
      <c r="A125" s="61" t="s">
        <v>335</v>
      </c>
      <c r="B125" s="62"/>
    </row>
    <row r="126" hidden="1" spans="1:2">
      <c r="A126" s="61" t="s">
        <v>336</v>
      </c>
      <c r="B126" s="62"/>
    </row>
    <row r="127" hidden="1" spans="1:2">
      <c r="A127" s="61" t="s">
        <v>337</v>
      </c>
      <c r="B127" s="62"/>
    </row>
    <row r="128" hidden="1" spans="1:2">
      <c r="A128" s="63" t="s">
        <v>410</v>
      </c>
      <c r="B128" s="62"/>
    </row>
    <row r="129" hidden="1" spans="1:2">
      <c r="A129" s="63" t="s">
        <v>411</v>
      </c>
      <c r="B129" s="62"/>
    </row>
    <row r="130" hidden="1" spans="1:2">
      <c r="A130" s="63" t="s">
        <v>412</v>
      </c>
      <c r="B130" s="62"/>
    </row>
    <row r="131" hidden="1" spans="1:2">
      <c r="A131" s="61" t="s">
        <v>413</v>
      </c>
      <c r="B131" s="62"/>
    </row>
    <row r="132" spans="1:2">
      <c r="A132" s="61" t="s">
        <v>414</v>
      </c>
      <c r="B132" s="62">
        <v>30</v>
      </c>
    </row>
    <row r="133" hidden="1" spans="1:2">
      <c r="A133" s="61" t="s">
        <v>344</v>
      </c>
      <c r="B133" s="62"/>
    </row>
    <row r="134" hidden="1" spans="1:2">
      <c r="A134" s="63" t="s">
        <v>415</v>
      </c>
      <c r="B134" s="62"/>
    </row>
    <row r="135" hidden="1" spans="1:2">
      <c r="A135" s="67" t="s">
        <v>416</v>
      </c>
      <c r="B135" s="60">
        <f>SUM(B136:B147)</f>
        <v>0</v>
      </c>
    </row>
    <row r="136" hidden="1" spans="1:2">
      <c r="A136" s="63" t="s">
        <v>335</v>
      </c>
      <c r="B136" s="62"/>
    </row>
    <row r="137" hidden="1" spans="1:2">
      <c r="A137" s="64" t="s">
        <v>336</v>
      </c>
      <c r="B137" s="62"/>
    </row>
    <row r="138" hidden="1" spans="1:2">
      <c r="A138" s="61" t="s">
        <v>337</v>
      </c>
      <c r="B138" s="62"/>
    </row>
    <row r="139" hidden="1" spans="1:2">
      <c r="A139" s="61" t="s">
        <v>417</v>
      </c>
      <c r="B139" s="62"/>
    </row>
    <row r="140" hidden="1" spans="1:2">
      <c r="A140" s="61" t="s">
        <v>418</v>
      </c>
      <c r="B140" s="62"/>
    </row>
    <row r="141" hidden="1" spans="1:2">
      <c r="A141" s="69" t="s">
        <v>419</v>
      </c>
      <c r="B141" s="62"/>
    </row>
    <row r="142" hidden="1" spans="1:2">
      <c r="A142" s="63" t="s">
        <v>420</v>
      </c>
      <c r="B142" s="62"/>
    </row>
    <row r="143" hidden="1" spans="1:2">
      <c r="A143" s="61" t="s">
        <v>421</v>
      </c>
      <c r="B143" s="62"/>
    </row>
    <row r="144" hidden="1" spans="1:2">
      <c r="A144" s="61" t="s">
        <v>422</v>
      </c>
      <c r="B144" s="62"/>
    </row>
    <row r="145" hidden="1" spans="1:2">
      <c r="A145" s="61" t="s">
        <v>423</v>
      </c>
      <c r="B145" s="62"/>
    </row>
    <row r="146" hidden="1" spans="1:2">
      <c r="A146" s="61" t="s">
        <v>344</v>
      </c>
      <c r="B146" s="62"/>
    </row>
    <row r="147" hidden="1" spans="1:2">
      <c r="A147" s="61" t="s">
        <v>424</v>
      </c>
      <c r="B147" s="62"/>
    </row>
    <row r="148" spans="1:2">
      <c r="A148" s="59" t="s">
        <v>425</v>
      </c>
      <c r="B148" s="60">
        <f>SUM(B149:B154)</f>
        <v>105</v>
      </c>
    </row>
    <row r="149" spans="1:2">
      <c r="A149" s="61" t="s">
        <v>335</v>
      </c>
      <c r="B149" s="62">
        <v>105</v>
      </c>
    </row>
    <row r="150" hidden="1" spans="1:2">
      <c r="A150" s="61" t="s">
        <v>336</v>
      </c>
      <c r="B150" s="62"/>
    </row>
    <row r="151" hidden="1" spans="1:2">
      <c r="A151" s="63" t="s">
        <v>337</v>
      </c>
      <c r="B151" s="62"/>
    </row>
    <row r="152" hidden="1" spans="1:2">
      <c r="A152" s="63" t="s">
        <v>426</v>
      </c>
      <c r="B152" s="62"/>
    </row>
    <row r="153" hidden="1" spans="1:2">
      <c r="A153" s="63" t="s">
        <v>344</v>
      </c>
      <c r="B153" s="62"/>
    </row>
    <row r="154" hidden="1" spans="1:2">
      <c r="A154" s="64" t="s">
        <v>427</v>
      </c>
      <c r="B154" s="62"/>
    </row>
    <row r="155" hidden="1" spans="1:2">
      <c r="A155" s="59" t="s">
        <v>428</v>
      </c>
      <c r="B155" s="60">
        <f>SUM(B156:B162)</f>
        <v>0</v>
      </c>
    </row>
    <row r="156" hidden="1" spans="1:2">
      <c r="A156" s="61" t="s">
        <v>335</v>
      </c>
      <c r="B156" s="62"/>
    </row>
    <row r="157" hidden="1" spans="1:2">
      <c r="A157" s="63" t="s">
        <v>336</v>
      </c>
      <c r="B157" s="62"/>
    </row>
    <row r="158" hidden="1" spans="1:2">
      <c r="A158" s="63" t="s">
        <v>337</v>
      </c>
      <c r="B158" s="62"/>
    </row>
    <row r="159" hidden="1" spans="1:2">
      <c r="A159" s="63" t="s">
        <v>429</v>
      </c>
      <c r="B159" s="62"/>
    </row>
    <row r="160" hidden="1" spans="1:2">
      <c r="A160" s="64" t="s">
        <v>430</v>
      </c>
      <c r="B160" s="62"/>
    </row>
    <row r="161" hidden="1" spans="1:2">
      <c r="A161" s="61" t="s">
        <v>344</v>
      </c>
      <c r="B161" s="62"/>
    </row>
    <row r="162" hidden="1" spans="1:2">
      <c r="A162" s="61" t="s">
        <v>431</v>
      </c>
      <c r="B162" s="62"/>
    </row>
    <row r="163" spans="1:2">
      <c r="A163" s="67" t="s">
        <v>432</v>
      </c>
      <c r="B163" s="60">
        <f>SUM(B164:B168)</f>
        <v>26</v>
      </c>
    </row>
    <row r="164" hidden="1" spans="1:2">
      <c r="A164" s="63" t="s">
        <v>335</v>
      </c>
      <c r="B164" s="62"/>
    </row>
    <row r="165" hidden="1" spans="1:2">
      <c r="A165" s="63" t="s">
        <v>336</v>
      </c>
      <c r="B165" s="62"/>
    </row>
    <row r="166" hidden="1" spans="1:2">
      <c r="A166" s="61" t="s">
        <v>337</v>
      </c>
      <c r="B166" s="62"/>
    </row>
    <row r="167" spans="1:2">
      <c r="A167" s="65" t="s">
        <v>433</v>
      </c>
      <c r="B167" s="62">
        <v>26</v>
      </c>
    </row>
    <row r="168" hidden="1" spans="1:2">
      <c r="A168" s="61" t="s">
        <v>434</v>
      </c>
      <c r="B168" s="62"/>
    </row>
    <row r="169" spans="1:2">
      <c r="A169" s="67" t="s">
        <v>435</v>
      </c>
      <c r="B169" s="60">
        <f>SUM(B170:B175)</f>
        <v>1</v>
      </c>
    </row>
    <row r="170" hidden="1" spans="1:2">
      <c r="A170" s="63" t="s">
        <v>335</v>
      </c>
      <c r="B170" s="62"/>
    </row>
    <row r="171" spans="1:2">
      <c r="A171" s="63" t="s">
        <v>336</v>
      </c>
      <c r="B171" s="62">
        <v>1</v>
      </c>
    </row>
    <row r="172" hidden="1" spans="1:2">
      <c r="A172" s="64" t="s">
        <v>337</v>
      </c>
      <c r="B172" s="62"/>
    </row>
    <row r="173" hidden="1" spans="1:2">
      <c r="A173" s="61" t="s">
        <v>349</v>
      </c>
      <c r="B173" s="60"/>
    </row>
    <row r="174" hidden="1" spans="1:2">
      <c r="A174" s="61" t="s">
        <v>344</v>
      </c>
      <c r="B174" s="62"/>
    </row>
    <row r="175" hidden="1" spans="1:2">
      <c r="A175" s="61" t="s">
        <v>436</v>
      </c>
      <c r="B175" s="62"/>
    </row>
    <row r="176" spans="1:2">
      <c r="A176" s="67" t="s">
        <v>437</v>
      </c>
      <c r="B176" s="60">
        <f>SUM(B177:B182)</f>
        <v>129</v>
      </c>
    </row>
    <row r="177" spans="1:2">
      <c r="A177" s="63" t="s">
        <v>335</v>
      </c>
      <c r="B177" s="62">
        <v>27</v>
      </c>
    </row>
    <row r="178" spans="1:2">
      <c r="A178" s="63" t="s">
        <v>336</v>
      </c>
      <c r="B178" s="62">
        <v>102</v>
      </c>
    </row>
    <row r="179" hidden="1" spans="1:2">
      <c r="A179" s="61" t="s">
        <v>337</v>
      </c>
      <c r="B179" s="62"/>
    </row>
    <row r="180" hidden="1" spans="1:2">
      <c r="A180" s="61" t="s">
        <v>438</v>
      </c>
      <c r="B180" s="62"/>
    </row>
    <row r="181" hidden="1" spans="1:2">
      <c r="A181" s="63" t="s">
        <v>344</v>
      </c>
      <c r="B181" s="62"/>
    </row>
    <row r="182" hidden="1" spans="1:2">
      <c r="A182" s="63" t="s">
        <v>439</v>
      </c>
      <c r="B182" s="62"/>
    </row>
    <row r="183" spans="1:2">
      <c r="A183" s="67" t="s">
        <v>440</v>
      </c>
      <c r="B183" s="60">
        <f>SUM(B184:B189)</f>
        <v>401</v>
      </c>
    </row>
    <row r="184" spans="1:2">
      <c r="A184" s="63" t="s">
        <v>335</v>
      </c>
      <c r="B184" s="62">
        <v>329</v>
      </c>
    </row>
    <row r="185" spans="1:2">
      <c r="A185" s="61" t="s">
        <v>336</v>
      </c>
      <c r="B185" s="62">
        <v>72</v>
      </c>
    </row>
    <row r="186" hidden="1" spans="1:2">
      <c r="A186" s="61" t="s">
        <v>337</v>
      </c>
      <c r="B186" s="62"/>
    </row>
    <row r="187" hidden="1" spans="1:2">
      <c r="A187" s="61" t="s">
        <v>441</v>
      </c>
      <c r="B187" s="62"/>
    </row>
    <row r="188" hidden="1" spans="1:2">
      <c r="A188" s="63" t="s">
        <v>344</v>
      </c>
      <c r="B188" s="62"/>
    </row>
    <row r="189" hidden="1" spans="1:2">
      <c r="A189" s="63" t="s">
        <v>442</v>
      </c>
      <c r="B189" s="62"/>
    </row>
    <row r="190" spans="1:2">
      <c r="A190" s="67" t="s">
        <v>443</v>
      </c>
      <c r="B190" s="60">
        <f>SUM(B191:B196)</f>
        <v>565</v>
      </c>
    </row>
    <row r="191" spans="1:2">
      <c r="A191" s="61" t="s">
        <v>335</v>
      </c>
      <c r="B191" s="62">
        <v>261</v>
      </c>
    </row>
    <row r="192" spans="1:2">
      <c r="A192" s="61" t="s">
        <v>336</v>
      </c>
      <c r="B192" s="62">
        <v>255</v>
      </c>
    </row>
    <row r="193" hidden="1" spans="1:2">
      <c r="A193" s="61" t="s">
        <v>337</v>
      </c>
      <c r="B193" s="62"/>
    </row>
    <row r="194" hidden="1" spans="1:2">
      <c r="A194" s="61" t="s">
        <v>444</v>
      </c>
      <c r="B194" s="62"/>
    </row>
    <row r="195" hidden="1" spans="1:2">
      <c r="A195" s="61" t="s">
        <v>344</v>
      </c>
      <c r="B195" s="62"/>
    </row>
    <row r="196" spans="1:2">
      <c r="A196" s="63" t="s">
        <v>445</v>
      </c>
      <c r="B196" s="62">
        <v>49</v>
      </c>
    </row>
    <row r="197" spans="1:2">
      <c r="A197" s="67" t="s">
        <v>446</v>
      </c>
      <c r="B197" s="60">
        <f>SUM(B198:B203)</f>
        <v>347</v>
      </c>
    </row>
    <row r="198" spans="1:2">
      <c r="A198" s="64" t="s">
        <v>335</v>
      </c>
      <c r="B198" s="62">
        <v>107</v>
      </c>
    </row>
    <row r="199" spans="1:2">
      <c r="A199" s="61" t="s">
        <v>336</v>
      </c>
      <c r="B199" s="62">
        <v>240</v>
      </c>
    </row>
    <row r="200" hidden="1" spans="1:2">
      <c r="A200" s="61" t="s">
        <v>337</v>
      </c>
      <c r="B200" s="62"/>
    </row>
    <row r="201" hidden="1" spans="1:2">
      <c r="A201" s="61" t="s">
        <v>447</v>
      </c>
      <c r="B201" s="62"/>
    </row>
    <row r="202" hidden="1" spans="1:2">
      <c r="A202" s="61" t="s">
        <v>344</v>
      </c>
      <c r="B202" s="62"/>
    </row>
    <row r="203" hidden="1" spans="1:2">
      <c r="A203" s="63" t="s">
        <v>448</v>
      </c>
      <c r="B203" s="62"/>
    </row>
    <row r="204" spans="1:2">
      <c r="A204" s="67" t="s">
        <v>449</v>
      </c>
      <c r="B204" s="60">
        <f>SUM(B205:B211)</f>
        <v>89</v>
      </c>
    </row>
    <row r="205" spans="1:2">
      <c r="A205" s="63" t="s">
        <v>335</v>
      </c>
      <c r="B205" s="62">
        <v>72</v>
      </c>
    </row>
    <row r="206" spans="1:2">
      <c r="A206" s="61" t="s">
        <v>336</v>
      </c>
      <c r="B206" s="62">
        <v>2</v>
      </c>
    </row>
    <row r="207" hidden="1" spans="1:2">
      <c r="A207" s="61" t="s">
        <v>337</v>
      </c>
      <c r="B207" s="62"/>
    </row>
    <row r="208" spans="1:2">
      <c r="A208" s="61" t="s">
        <v>450</v>
      </c>
      <c r="B208" s="62">
        <v>15</v>
      </c>
    </row>
    <row r="209" hidden="1" spans="1:2">
      <c r="A209" s="61" t="s">
        <v>451</v>
      </c>
      <c r="B209" s="62"/>
    </row>
    <row r="210" hidden="1" spans="1:2">
      <c r="A210" s="61" t="s">
        <v>344</v>
      </c>
      <c r="B210" s="60"/>
    </row>
    <row r="211" hidden="1" spans="1:2">
      <c r="A211" s="63" t="s">
        <v>452</v>
      </c>
      <c r="B211" s="60"/>
    </row>
    <row r="212" hidden="1" spans="1:2">
      <c r="A212" s="67" t="s">
        <v>453</v>
      </c>
      <c r="B212" s="60">
        <f>SUM(B213:B217)</f>
        <v>0</v>
      </c>
    </row>
    <row r="213" hidden="1" spans="1:2">
      <c r="A213" s="63" t="s">
        <v>335</v>
      </c>
      <c r="B213" s="62"/>
    </row>
    <row r="214" hidden="1" spans="1:2">
      <c r="A214" s="64" t="s">
        <v>336</v>
      </c>
      <c r="B214" s="62"/>
    </row>
    <row r="215" hidden="1" spans="1:2">
      <c r="A215" s="61" t="s">
        <v>337</v>
      </c>
      <c r="B215" s="72"/>
    </row>
    <row r="216" hidden="1" spans="1:2">
      <c r="A216" s="61" t="s">
        <v>344</v>
      </c>
      <c r="B216" s="72"/>
    </row>
    <row r="217" hidden="1" spans="1:2">
      <c r="A217" s="61" t="s">
        <v>454</v>
      </c>
      <c r="B217" s="72"/>
    </row>
    <row r="218" spans="1:2">
      <c r="A218" s="67" t="s">
        <v>455</v>
      </c>
      <c r="B218" s="73">
        <f>SUM(B219:B223)</f>
        <v>329</v>
      </c>
    </row>
    <row r="219" spans="1:2">
      <c r="A219" s="63" t="s">
        <v>335</v>
      </c>
      <c r="B219" s="74">
        <v>322</v>
      </c>
    </row>
    <row r="220" spans="1:2">
      <c r="A220" s="63" t="s">
        <v>336</v>
      </c>
      <c r="B220" s="74">
        <v>5</v>
      </c>
    </row>
    <row r="221" hidden="1" spans="1:2">
      <c r="A221" s="61" t="s">
        <v>337</v>
      </c>
      <c r="B221" s="74"/>
    </row>
    <row r="222" hidden="1" spans="1:2">
      <c r="A222" s="61" t="s">
        <v>344</v>
      </c>
      <c r="B222" s="74"/>
    </row>
    <row r="223" spans="1:2">
      <c r="A223" s="61" t="s">
        <v>456</v>
      </c>
      <c r="B223" s="74">
        <v>2</v>
      </c>
    </row>
    <row r="224" spans="1:2">
      <c r="A224" s="59" t="s">
        <v>457</v>
      </c>
      <c r="B224" s="75">
        <f>SUM(B225:B230)</f>
        <v>976</v>
      </c>
    </row>
    <row r="225" spans="1:2">
      <c r="A225" s="61" t="s">
        <v>335</v>
      </c>
      <c r="B225" s="74">
        <v>58</v>
      </c>
    </row>
    <row r="226" hidden="1" spans="1:2">
      <c r="A226" s="61" t="s">
        <v>336</v>
      </c>
      <c r="B226" s="74"/>
    </row>
    <row r="227" hidden="1" spans="1:2">
      <c r="A227" s="61" t="s">
        <v>337</v>
      </c>
      <c r="B227" s="72"/>
    </row>
    <row r="228" hidden="1" spans="1:2">
      <c r="A228" s="61" t="s">
        <v>458</v>
      </c>
      <c r="B228" s="72"/>
    </row>
    <row r="229" hidden="1" spans="1:2">
      <c r="A229" s="61" t="s">
        <v>344</v>
      </c>
      <c r="B229" s="72"/>
    </row>
    <row r="230" spans="1:2">
      <c r="A230" s="61" t="s">
        <v>459</v>
      </c>
      <c r="B230" s="72">
        <v>918</v>
      </c>
    </row>
    <row r="231" spans="1:2">
      <c r="A231" s="59" t="s">
        <v>460</v>
      </c>
      <c r="B231" s="73">
        <f>SUM(B232:B245)</f>
        <v>149</v>
      </c>
    </row>
    <row r="232" spans="1:2">
      <c r="A232" s="61" t="s">
        <v>335</v>
      </c>
      <c r="B232" s="62">
        <v>121</v>
      </c>
    </row>
    <row r="233" spans="1:2">
      <c r="A233" s="61" t="s">
        <v>336</v>
      </c>
      <c r="B233" s="62">
        <v>6</v>
      </c>
    </row>
    <row r="234" hidden="1" spans="1:2">
      <c r="A234" s="61" t="s">
        <v>337</v>
      </c>
      <c r="B234" s="62"/>
    </row>
    <row r="235" hidden="1" spans="1:2">
      <c r="A235" s="61" t="s">
        <v>461</v>
      </c>
      <c r="B235" s="62"/>
    </row>
    <row r="236" hidden="1" spans="1:2">
      <c r="A236" s="61" t="s">
        <v>462</v>
      </c>
      <c r="B236" s="62"/>
    </row>
    <row r="237" hidden="1" spans="1:2">
      <c r="A237" s="61" t="s">
        <v>376</v>
      </c>
      <c r="B237" s="62"/>
    </row>
    <row r="238" hidden="1" spans="1:2">
      <c r="A238" s="61" t="s">
        <v>463</v>
      </c>
      <c r="B238" s="62"/>
    </row>
    <row r="239" hidden="1" spans="1:2">
      <c r="A239" s="61" t="s">
        <v>464</v>
      </c>
      <c r="B239" s="62"/>
    </row>
    <row r="240" hidden="1" spans="1:2">
      <c r="A240" s="61" t="s">
        <v>465</v>
      </c>
      <c r="B240" s="62"/>
    </row>
    <row r="241" hidden="1" spans="1:2">
      <c r="A241" s="61" t="s">
        <v>466</v>
      </c>
      <c r="B241" s="62"/>
    </row>
    <row r="242" spans="1:2">
      <c r="A242" s="61" t="s">
        <v>467</v>
      </c>
      <c r="B242" s="62">
        <v>17</v>
      </c>
    </row>
    <row r="243" hidden="1" spans="1:2">
      <c r="A243" s="61" t="s">
        <v>468</v>
      </c>
      <c r="B243" s="62"/>
    </row>
    <row r="244" hidden="1" spans="1:2">
      <c r="A244" s="61" t="s">
        <v>344</v>
      </c>
      <c r="B244" s="62"/>
    </row>
    <row r="245" spans="1:2">
      <c r="A245" s="61" t="s">
        <v>469</v>
      </c>
      <c r="B245" s="62">
        <v>5</v>
      </c>
    </row>
    <row r="246" hidden="1" spans="1:2">
      <c r="A246" s="59" t="s">
        <v>470</v>
      </c>
      <c r="B246" s="60">
        <f>SUM(B247:B248)</f>
        <v>0</v>
      </c>
    </row>
    <row r="247" hidden="1" spans="1:2">
      <c r="A247" s="63" t="s">
        <v>471</v>
      </c>
      <c r="B247" s="62"/>
    </row>
    <row r="248" hidden="1" spans="1:2">
      <c r="A248" s="63" t="s">
        <v>472</v>
      </c>
      <c r="B248" s="62"/>
    </row>
    <row r="249" hidden="1" spans="1:2">
      <c r="A249" s="57" t="s">
        <v>80</v>
      </c>
      <c r="B249" s="58">
        <f>SUM(B250:B251)</f>
        <v>0</v>
      </c>
    </row>
    <row r="250" hidden="1" spans="1:2">
      <c r="A250" s="61" t="s">
        <v>473</v>
      </c>
      <c r="B250" s="62"/>
    </row>
    <row r="251" hidden="1" spans="1:2">
      <c r="A251" s="61" t="s">
        <v>474</v>
      </c>
      <c r="B251" s="62"/>
    </row>
    <row r="252" hidden="1" spans="1:2">
      <c r="A252" s="61" t="s">
        <v>475</v>
      </c>
      <c r="B252" s="62"/>
    </row>
    <row r="253" spans="1:2">
      <c r="A253" s="57" t="s">
        <v>81</v>
      </c>
      <c r="B253" s="58">
        <f>SUM(B254,B264)</f>
        <v>77</v>
      </c>
    </row>
    <row r="254" spans="1:2">
      <c r="A254" s="67" t="s">
        <v>476</v>
      </c>
      <c r="B254" s="60">
        <f>SUM(B255:B263)</f>
        <v>30</v>
      </c>
    </row>
    <row r="255" hidden="1" spans="1:2">
      <c r="A255" s="63" t="s">
        <v>477</v>
      </c>
      <c r="B255" s="62"/>
    </row>
    <row r="256" hidden="1" spans="1:2">
      <c r="A256" s="61" t="s">
        <v>478</v>
      </c>
      <c r="B256" s="62"/>
    </row>
    <row r="257" hidden="1" spans="1:2">
      <c r="A257" s="61" t="s">
        <v>479</v>
      </c>
      <c r="B257" s="62"/>
    </row>
    <row r="258" hidden="1" spans="1:2">
      <c r="A258" s="61" t="s">
        <v>480</v>
      </c>
      <c r="B258" s="62"/>
    </row>
    <row r="259" hidden="1" spans="1:2">
      <c r="A259" s="63" t="s">
        <v>481</v>
      </c>
      <c r="B259" s="62"/>
    </row>
    <row r="260" hidden="1" spans="1:2">
      <c r="A260" s="63" t="s">
        <v>482</v>
      </c>
      <c r="B260" s="62"/>
    </row>
    <row r="261" spans="1:2">
      <c r="A261" s="63" t="s">
        <v>483</v>
      </c>
      <c r="B261" s="62">
        <v>30</v>
      </c>
    </row>
    <row r="262" hidden="1" spans="1:2">
      <c r="A262" s="63" t="s">
        <v>484</v>
      </c>
      <c r="B262" s="62"/>
    </row>
    <row r="263" hidden="1" spans="1:2">
      <c r="A263" s="63" t="s">
        <v>485</v>
      </c>
      <c r="B263" s="62"/>
    </row>
    <row r="264" spans="1:2">
      <c r="A264" s="67" t="s">
        <v>486</v>
      </c>
      <c r="B264" s="60">
        <v>47</v>
      </c>
    </row>
    <row r="265" spans="1:2">
      <c r="A265" s="57" t="s">
        <v>82</v>
      </c>
      <c r="B265" s="58">
        <f>SUM(B266,B269,B280,B287,B295,B304,B320,B330,B340,B348,B354)</f>
        <v>13107</v>
      </c>
    </row>
    <row r="266" hidden="1" spans="1:2">
      <c r="A266" s="59" t="s">
        <v>487</v>
      </c>
      <c r="B266" s="60">
        <f>SUM(B267,B268)</f>
        <v>0</v>
      </c>
    </row>
    <row r="267" hidden="1" spans="1:2">
      <c r="A267" s="61" t="s">
        <v>488</v>
      </c>
      <c r="B267" s="62"/>
    </row>
    <row r="268" hidden="1" spans="1:2">
      <c r="A268" s="63" t="s">
        <v>489</v>
      </c>
      <c r="B268" s="62"/>
    </row>
    <row r="269" spans="1:2">
      <c r="A269" s="67" t="s">
        <v>490</v>
      </c>
      <c r="B269" s="60">
        <f>SUM(B270:B279)</f>
        <v>10707</v>
      </c>
    </row>
    <row r="270" spans="1:2">
      <c r="A270" s="63" t="s">
        <v>335</v>
      </c>
      <c r="B270" s="62">
        <v>8706</v>
      </c>
    </row>
    <row r="271" spans="1:2">
      <c r="A271" s="63" t="s">
        <v>336</v>
      </c>
      <c r="B271" s="62">
        <v>1791</v>
      </c>
    </row>
    <row r="272" hidden="1" spans="1:2">
      <c r="A272" s="63" t="s">
        <v>337</v>
      </c>
      <c r="B272" s="62"/>
    </row>
    <row r="273" spans="1:2">
      <c r="A273" s="63" t="s">
        <v>376</v>
      </c>
      <c r="B273" s="62">
        <v>210</v>
      </c>
    </row>
    <row r="274" hidden="1" spans="1:2">
      <c r="A274" s="63" t="s">
        <v>491</v>
      </c>
      <c r="B274" s="62"/>
    </row>
    <row r="275" hidden="1" spans="1:2">
      <c r="A275" s="63" t="s">
        <v>492</v>
      </c>
      <c r="B275" s="62"/>
    </row>
    <row r="276" hidden="1" spans="1:2">
      <c r="A276" s="63" t="s">
        <v>493</v>
      </c>
      <c r="B276" s="62"/>
    </row>
    <row r="277" hidden="1" spans="1:2">
      <c r="A277" s="63" t="s">
        <v>494</v>
      </c>
      <c r="B277" s="62"/>
    </row>
    <row r="278" hidden="1" spans="1:2">
      <c r="A278" s="63" t="s">
        <v>344</v>
      </c>
      <c r="B278" s="62"/>
    </row>
    <row r="279" hidden="1" spans="1:2">
      <c r="A279" s="63" t="s">
        <v>495</v>
      </c>
      <c r="B279" s="62"/>
    </row>
    <row r="280" hidden="1" spans="1:2">
      <c r="A280" s="59" t="s">
        <v>496</v>
      </c>
      <c r="B280" s="60">
        <f>SUM(B281:B286)</f>
        <v>0</v>
      </c>
    </row>
    <row r="281" hidden="1" spans="1:2">
      <c r="A281" s="61" t="s">
        <v>335</v>
      </c>
      <c r="B281" s="62"/>
    </row>
    <row r="282" hidden="1" spans="1:2">
      <c r="A282" s="61" t="s">
        <v>336</v>
      </c>
      <c r="B282" s="62"/>
    </row>
    <row r="283" hidden="1" spans="1:2">
      <c r="A283" s="63" t="s">
        <v>337</v>
      </c>
      <c r="B283" s="62"/>
    </row>
    <row r="284" hidden="1" spans="1:2">
      <c r="A284" s="63" t="s">
        <v>497</v>
      </c>
      <c r="B284" s="62"/>
    </row>
    <row r="285" hidden="1" spans="1:2">
      <c r="A285" s="63" t="s">
        <v>344</v>
      </c>
      <c r="B285" s="62"/>
    </row>
    <row r="286" hidden="1" spans="1:2">
      <c r="A286" s="64" t="s">
        <v>498</v>
      </c>
      <c r="B286" s="62"/>
    </row>
    <row r="287" spans="1:2">
      <c r="A287" s="68" t="s">
        <v>499</v>
      </c>
      <c r="B287" s="60">
        <f>SUM(B288:B294)</f>
        <v>364</v>
      </c>
    </row>
    <row r="288" spans="1:2">
      <c r="A288" s="61" t="s">
        <v>335</v>
      </c>
      <c r="B288" s="62">
        <v>364</v>
      </c>
    </row>
    <row r="289" hidden="1" spans="1:2">
      <c r="A289" s="61" t="s">
        <v>336</v>
      </c>
      <c r="B289" s="62"/>
    </row>
    <row r="290" hidden="1" spans="1:2">
      <c r="A290" s="63" t="s">
        <v>337</v>
      </c>
      <c r="B290" s="62"/>
    </row>
    <row r="291" hidden="1" spans="1:2">
      <c r="A291" s="63" t="s">
        <v>500</v>
      </c>
      <c r="B291" s="62"/>
    </row>
    <row r="292" hidden="1" spans="1:2">
      <c r="A292" s="63" t="s">
        <v>501</v>
      </c>
      <c r="B292" s="62"/>
    </row>
    <row r="293" hidden="1" spans="1:2">
      <c r="A293" s="63" t="s">
        <v>344</v>
      </c>
      <c r="B293" s="62"/>
    </row>
    <row r="294" hidden="1" spans="1:2">
      <c r="A294" s="63" t="s">
        <v>502</v>
      </c>
      <c r="B294" s="62"/>
    </row>
    <row r="295" spans="1:2">
      <c r="A295" s="71" t="s">
        <v>503</v>
      </c>
      <c r="B295" s="60">
        <f>SUM(B296:B303)</f>
        <v>839</v>
      </c>
    </row>
    <row r="296" spans="1:2">
      <c r="A296" s="61" t="s">
        <v>335</v>
      </c>
      <c r="B296" s="62">
        <v>839</v>
      </c>
    </row>
    <row r="297" hidden="1" spans="1:2">
      <c r="A297" s="61" t="s">
        <v>336</v>
      </c>
      <c r="B297" s="62"/>
    </row>
    <row r="298" hidden="1" spans="1:2">
      <c r="A298" s="61" t="s">
        <v>337</v>
      </c>
      <c r="B298" s="62"/>
    </row>
    <row r="299" hidden="1" spans="1:2">
      <c r="A299" s="63" t="s">
        <v>504</v>
      </c>
      <c r="B299" s="62"/>
    </row>
    <row r="300" hidden="1" spans="1:2">
      <c r="A300" s="63" t="s">
        <v>505</v>
      </c>
      <c r="B300" s="62"/>
    </row>
    <row r="301" hidden="1" spans="1:2">
      <c r="A301" s="63" t="s">
        <v>506</v>
      </c>
      <c r="B301" s="62"/>
    </row>
    <row r="302" hidden="1" spans="1:2">
      <c r="A302" s="61" t="s">
        <v>344</v>
      </c>
      <c r="B302" s="62"/>
    </row>
    <row r="303" hidden="1" spans="1:2">
      <c r="A303" s="61" t="s">
        <v>507</v>
      </c>
      <c r="B303" s="62"/>
    </row>
    <row r="304" spans="1:2">
      <c r="A304" s="59" t="s">
        <v>508</v>
      </c>
      <c r="B304" s="60">
        <f>SUM(B305:B319)</f>
        <v>272</v>
      </c>
    </row>
    <row r="305" spans="1:2">
      <c r="A305" s="63" t="s">
        <v>335</v>
      </c>
      <c r="B305" s="62">
        <v>253</v>
      </c>
    </row>
    <row r="306" hidden="1" spans="1:2">
      <c r="A306" s="63" t="s">
        <v>336</v>
      </c>
      <c r="B306" s="62"/>
    </row>
    <row r="307" hidden="1" spans="1:2">
      <c r="A307" s="63" t="s">
        <v>337</v>
      </c>
      <c r="B307" s="62"/>
    </row>
    <row r="308" spans="1:2">
      <c r="A308" s="64" t="s">
        <v>509</v>
      </c>
      <c r="B308" s="62">
        <v>1</v>
      </c>
    </row>
    <row r="309" spans="1:2">
      <c r="A309" s="61" t="s">
        <v>510</v>
      </c>
      <c r="B309" s="62">
        <v>1</v>
      </c>
    </row>
    <row r="310" hidden="1" spans="1:2">
      <c r="A310" s="61" t="s">
        <v>511</v>
      </c>
      <c r="B310" s="62"/>
    </row>
    <row r="311" spans="1:2">
      <c r="A311" s="65" t="s">
        <v>512</v>
      </c>
      <c r="B311" s="62">
        <v>5</v>
      </c>
    </row>
    <row r="312" hidden="1" spans="1:2">
      <c r="A312" s="63" t="s">
        <v>513</v>
      </c>
      <c r="B312" s="62"/>
    </row>
    <row r="313" hidden="1" spans="1:2">
      <c r="A313" s="63" t="s">
        <v>514</v>
      </c>
      <c r="B313" s="62"/>
    </row>
    <row r="314" spans="1:2">
      <c r="A314" s="63" t="s">
        <v>515</v>
      </c>
      <c r="B314" s="62">
        <v>1</v>
      </c>
    </row>
    <row r="315" hidden="1" spans="1:2">
      <c r="A315" s="63" t="s">
        <v>516</v>
      </c>
      <c r="B315" s="62"/>
    </row>
    <row r="316" spans="1:2">
      <c r="A316" s="63" t="s">
        <v>517</v>
      </c>
      <c r="B316" s="62">
        <v>11</v>
      </c>
    </row>
    <row r="317" hidden="1" spans="1:2">
      <c r="A317" s="63" t="s">
        <v>376</v>
      </c>
      <c r="B317" s="62"/>
    </row>
    <row r="318" hidden="1" spans="1:2">
      <c r="A318" s="63" t="s">
        <v>344</v>
      </c>
      <c r="B318" s="62"/>
    </row>
    <row r="319" hidden="1" spans="1:2">
      <c r="A319" s="61" t="s">
        <v>518</v>
      </c>
      <c r="B319" s="62"/>
    </row>
    <row r="320" hidden="1" spans="1:2">
      <c r="A320" s="68" t="s">
        <v>519</v>
      </c>
      <c r="B320" s="60">
        <f>SUM(B321:B329)</f>
        <v>0</v>
      </c>
    </row>
    <row r="321" hidden="1" spans="1:2">
      <c r="A321" s="61" t="s">
        <v>335</v>
      </c>
      <c r="B321" s="62"/>
    </row>
    <row r="322" hidden="1" spans="1:2">
      <c r="A322" s="63" t="s">
        <v>336</v>
      </c>
      <c r="B322" s="62"/>
    </row>
    <row r="323" hidden="1" spans="1:2">
      <c r="A323" s="63" t="s">
        <v>337</v>
      </c>
      <c r="B323" s="62"/>
    </row>
    <row r="324" hidden="1" spans="1:2">
      <c r="A324" s="63" t="s">
        <v>520</v>
      </c>
      <c r="B324" s="62"/>
    </row>
    <row r="325" hidden="1" spans="1:2">
      <c r="A325" s="64" t="s">
        <v>521</v>
      </c>
      <c r="B325" s="62"/>
    </row>
    <row r="326" hidden="1" spans="1:2">
      <c r="A326" s="61" t="s">
        <v>522</v>
      </c>
      <c r="B326" s="62"/>
    </row>
    <row r="327" hidden="1" spans="1:2">
      <c r="A327" s="61" t="s">
        <v>376</v>
      </c>
      <c r="B327" s="62"/>
    </row>
    <row r="328" hidden="1" spans="1:2">
      <c r="A328" s="61" t="s">
        <v>344</v>
      </c>
      <c r="B328" s="62"/>
    </row>
    <row r="329" hidden="1" spans="1:2">
      <c r="A329" s="61" t="s">
        <v>523</v>
      </c>
      <c r="B329" s="62"/>
    </row>
    <row r="330" hidden="1" spans="1:2">
      <c r="A330" s="67" t="s">
        <v>524</v>
      </c>
      <c r="B330" s="60">
        <f>SUM(B331:B339)</f>
        <v>0</v>
      </c>
    </row>
    <row r="331" hidden="1" spans="1:2">
      <c r="A331" s="63" t="s">
        <v>335</v>
      </c>
      <c r="B331" s="62"/>
    </row>
    <row r="332" hidden="1" spans="1:2">
      <c r="A332" s="63" t="s">
        <v>336</v>
      </c>
      <c r="B332" s="62"/>
    </row>
    <row r="333" hidden="1" spans="1:2">
      <c r="A333" s="61" t="s">
        <v>337</v>
      </c>
      <c r="B333" s="62"/>
    </row>
    <row r="334" hidden="1" spans="1:2">
      <c r="A334" s="61" t="s">
        <v>525</v>
      </c>
      <c r="B334" s="62"/>
    </row>
    <row r="335" hidden="1" spans="1:2">
      <c r="A335" s="61" t="s">
        <v>526</v>
      </c>
      <c r="B335" s="62"/>
    </row>
    <row r="336" hidden="1" spans="1:2">
      <c r="A336" s="63" t="s">
        <v>527</v>
      </c>
      <c r="B336" s="62"/>
    </row>
    <row r="337" hidden="1" spans="1:2">
      <c r="A337" s="63" t="s">
        <v>376</v>
      </c>
      <c r="B337" s="62"/>
    </row>
    <row r="338" hidden="1" spans="1:2">
      <c r="A338" s="63" t="s">
        <v>344</v>
      </c>
      <c r="B338" s="62"/>
    </row>
    <row r="339" hidden="1" spans="1:2">
      <c r="A339" s="63" t="s">
        <v>528</v>
      </c>
      <c r="B339" s="62"/>
    </row>
    <row r="340" hidden="1" spans="1:2">
      <c r="A340" s="71" t="s">
        <v>529</v>
      </c>
      <c r="B340" s="60">
        <f>SUM(B341:B346)</f>
        <v>0</v>
      </c>
    </row>
    <row r="341" hidden="1" spans="1:2">
      <c r="A341" s="61" t="s">
        <v>335</v>
      </c>
      <c r="B341" s="62"/>
    </row>
    <row r="342" hidden="1" spans="1:2">
      <c r="A342" s="61" t="s">
        <v>336</v>
      </c>
      <c r="B342" s="62"/>
    </row>
    <row r="343" hidden="1" spans="1:2">
      <c r="A343" s="65" t="s">
        <v>337</v>
      </c>
      <c r="B343" s="62"/>
    </row>
    <row r="344" hidden="1" spans="1:2">
      <c r="A344" s="69" t="s">
        <v>530</v>
      </c>
      <c r="B344" s="62"/>
    </row>
    <row r="345" hidden="1" spans="1:2">
      <c r="A345" s="63" t="s">
        <v>531</v>
      </c>
      <c r="B345" s="62"/>
    </row>
    <row r="346" hidden="1" spans="1:2">
      <c r="A346" s="63" t="s">
        <v>344</v>
      </c>
      <c r="B346" s="62"/>
    </row>
    <row r="347" hidden="1" spans="1:2">
      <c r="A347" s="61" t="s">
        <v>532</v>
      </c>
      <c r="B347" s="62"/>
    </row>
    <row r="348" hidden="1" spans="1:2">
      <c r="A348" s="59" t="s">
        <v>533</v>
      </c>
      <c r="B348" s="60">
        <f>SUM(B349:B353)</f>
        <v>0</v>
      </c>
    </row>
    <row r="349" hidden="1" spans="1:2">
      <c r="A349" s="61" t="s">
        <v>335</v>
      </c>
      <c r="B349" s="62"/>
    </row>
    <row r="350" hidden="1" spans="1:2">
      <c r="A350" s="63" t="s">
        <v>336</v>
      </c>
      <c r="B350" s="62"/>
    </row>
    <row r="351" hidden="1" spans="1:2">
      <c r="A351" s="61" t="s">
        <v>376</v>
      </c>
      <c r="B351" s="62"/>
    </row>
    <row r="352" hidden="1" spans="1:2">
      <c r="A352" s="63" t="s">
        <v>534</v>
      </c>
      <c r="B352" s="62"/>
    </row>
    <row r="353" hidden="1" spans="1:2">
      <c r="A353" s="61" t="s">
        <v>535</v>
      </c>
      <c r="B353" s="62"/>
    </row>
    <row r="354" spans="1:2">
      <c r="A354" s="59" t="s">
        <v>536</v>
      </c>
      <c r="B354" s="60">
        <f>B355</f>
        <v>925</v>
      </c>
    </row>
    <row r="355" spans="1:2">
      <c r="A355" s="61" t="s">
        <v>537</v>
      </c>
      <c r="B355" s="62">
        <v>925</v>
      </c>
    </row>
    <row r="356" spans="1:2">
      <c r="A356" s="57" t="s">
        <v>83</v>
      </c>
      <c r="B356" s="58">
        <f>SUM(B357,B362,B371,B377,B383,B387,B391,B395,B401,B408)</f>
        <v>3044</v>
      </c>
    </row>
    <row r="357" spans="1:2">
      <c r="A357" s="67" t="s">
        <v>538</v>
      </c>
      <c r="B357" s="60">
        <f>SUM(B358:B361)</f>
        <v>143</v>
      </c>
    </row>
    <row r="358" spans="1:2">
      <c r="A358" s="61" t="s">
        <v>335</v>
      </c>
      <c r="B358" s="62">
        <v>116</v>
      </c>
    </row>
    <row r="359" spans="1:2">
      <c r="A359" s="61" t="s">
        <v>336</v>
      </c>
      <c r="B359" s="62">
        <v>27</v>
      </c>
    </row>
    <row r="360" hidden="1" spans="1:2">
      <c r="A360" s="61" t="s">
        <v>337</v>
      </c>
      <c r="B360" s="62"/>
    </row>
    <row r="361" hidden="1" spans="1:2">
      <c r="A361" s="69" t="s">
        <v>539</v>
      </c>
      <c r="B361" s="62"/>
    </row>
    <row r="362" spans="1:2">
      <c r="A362" s="59" t="s">
        <v>540</v>
      </c>
      <c r="B362" s="60">
        <f>SUM(B363:B370)</f>
        <v>2901</v>
      </c>
    </row>
    <row r="363" spans="1:2">
      <c r="A363" s="61" t="s">
        <v>541</v>
      </c>
      <c r="B363" s="62">
        <v>703</v>
      </c>
    </row>
    <row r="364" spans="1:2">
      <c r="A364" s="61" t="s">
        <v>542</v>
      </c>
      <c r="B364" s="62">
        <v>1732</v>
      </c>
    </row>
    <row r="365" spans="1:2">
      <c r="A365" s="63" t="s">
        <v>543</v>
      </c>
      <c r="B365" s="62">
        <v>466</v>
      </c>
    </row>
    <row r="366" hidden="1" spans="1:2">
      <c r="A366" s="63" t="s">
        <v>544</v>
      </c>
      <c r="B366" s="62"/>
    </row>
    <row r="367" hidden="1" spans="1:2">
      <c r="A367" s="63" t="s">
        <v>545</v>
      </c>
      <c r="B367" s="62"/>
    </row>
    <row r="368" hidden="1" spans="1:2">
      <c r="A368" s="61" t="s">
        <v>546</v>
      </c>
      <c r="B368" s="62"/>
    </row>
    <row r="369" hidden="1" spans="1:2">
      <c r="A369" s="61" t="s">
        <v>547</v>
      </c>
      <c r="B369" s="62"/>
    </row>
    <row r="370" hidden="1" spans="1:2">
      <c r="A370" s="61" t="s">
        <v>548</v>
      </c>
      <c r="B370" s="62"/>
    </row>
    <row r="371" hidden="1" spans="1:2">
      <c r="A371" s="59" t="s">
        <v>549</v>
      </c>
      <c r="B371" s="60">
        <f>SUM(B372:B376)</f>
        <v>0</v>
      </c>
    </row>
    <row r="372" hidden="1" spans="1:2">
      <c r="A372" s="61" t="s">
        <v>550</v>
      </c>
      <c r="B372" s="62"/>
    </row>
    <row r="373" hidden="1" spans="1:2">
      <c r="A373" s="61" t="s">
        <v>551</v>
      </c>
      <c r="B373" s="62"/>
    </row>
    <row r="374" hidden="1" spans="1:2">
      <c r="A374" s="61" t="s">
        <v>552</v>
      </c>
      <c r="B374" s="62"/>
    </row>
    <row r="375" hidden="1" spans="1:2">
      <c r="A375" s="63" t="s">
        <v>553</v>
      </c>
      <c r="B375" s="62"/>
    </row>
    <row r="376" hidden="1" spans="1:2">
      <c r="A376" s="63" t="s">
        <v>554</v>
      </c>
      <c r="B376" s="62"/>
    </row>
    <row r="377" hidden="1" spans="1:2">
      <c r="A377" s="71" t="s">
        <v>555</v>
      </c>
      <c r="B377" s="60">
        <f>SUM(B378:B382)</f>
        <v>0</v>
      </c>
    </row>
    <row r="378" hidden="1" spans="1:2">
      <c r="A378" s="61" t="s">
        <v>556</v>
      </c>
      <c r="B378" s="62"/>
    </row>
    <row r="379" hidden="1" spans="1:2">
      <c r="A379" s="61" t="s">
        <v>557</v>
      </c>
      <c r="B379" s="62"/>
    </row>
    <row r="380" hidden="1" spans="1:2">
      <c r="A380" s="61" t="s">
        <v>558</v>
      </c>
      <c r="B380" s="62"/>
    </row>
    <row r="381" hidden="1" spans="1:2">
      <c r="A381" s="63" t="s">
        <v>559</v>
      </c>
      <c r="B381" s="62"/>
    </row>
    <row r="382" hidden="1" spans="1:2">
      <c r="A382" s="63" t="s">
        <v>560</v>
      </c>
      <c r="B382" s="62"/>
    </row>
    <row r="383" hidden="1" spans="1:2">
      <c r="A383" s="67" t="s">
        <v>561</v>
      </c>
      <c r="B383" s="60">
        <f>SUM(B384:B386)</f>
        <v>0</v>
      </c>
    </row>
    <row r="384" hidden="1" spans="1:2">
      <c r="A384" s="61" t="s">
        <v>562</v>
      </c>
      <c r="B384" s="62"/>
    </row>
    <row r="385" hidden="1" spans="1:2">
      <c r="A385" s="61" t="s">
        <v>563</v>
      </c>
      <c r="B385" s="62"/>
    </row>
    <row r="386" hidden="1" spans="1:2">
      <c r="A386" s="61" t="s">
        <v>564</v>
      </c>
      <c r="B386" s="62"/>
    </row>
    <row r="387" hidden="1" spans="1:2">
      <c r="A387" s="67" t="s">
        <v>565</v>
      </c>
      <c r="B387" s="60">
        <f>SUM(B388:B390)</f>
        <v>0</v>
      </c>
    </row>
    <row r="388" hidden="1" spans="1:2">
      <c r="A388" s="63" t="s">
        <v>566</v>
      </c>
      <c r="B388" s="62"/>
    </row>
    <row r="389" hidden="1" spans="1:2">
      <c r="A389" s="63" t="s">
        <v>567</v>
      </c>
      <c r="B389" s="62"/>
    </row>
    <row r="390" hidden="1" spans="1:2">
      <c r="A390" s="64" t="s">
        <v>568</v>
      </c>
      <c r="B390" s="62"/>
    </row>
    <row r="391" hidden="1" spans="1:2">
      <c r="A391" s="59" t="s">
        <v>569</v>
      </c>
      <c r="B391" s="60">
        <f>SUM(B392:B394)</f>
        <v>0</v>
      </c>
    </row>
    <row r="392" hidden="1" spans="1:2">
      <c r="A392" s="61" t="s">
        <v>570</v>
      </c>
      <c r="B392" s="62"/>
    </row>
    <row r="393" hidden="1" spans="1:2">
      <c r="A393" s="61" t="s">
        <v>571</v>
      </c>
      <c r="B393" s="62"/>
    </row>
    <row r="394" hidden="1" spans="1:2">
      <c r="A394" s="63" t="s">
        <v>572</v>
      </c>
      <c r="B394" s="62"/>
    </row>
    <row r="395" hidden="1" spans="1:2">
      <c r="A395" s="67" t="s">
        <v>573</v>
      </c>
      <c r="B395" s="60">
        <f>SUM(B396:B400)</f>
        <v>0</v>
      </c>
    </row>
    <row r="396" hidden="1" spans="1:2">
      <c r="A396" s="63" t="s">
        <v>574</v>
      </c>
      <c r="B396" s="62"/>
    </row>
    <row r="397" hidden="1" spans="1:2">
      <c r="A397" s="61" t="s">
        <v>575</v>
      </c>
      <c r="B397" s="62"/>
    </row>
    <row r="398" hidden="1" spans="1:2">
      <c r="A398" s="61" t="s">
        <v>576</v>
      </c>
      <c r="B398" s="62"/>
    </row>
    <row r="399" hidden="1" spans="1:2">
      <c r="A399" s="61" t="s">
        <v>577</v>
      </c>
      <c r="B399" s="62"/>
    </row>
    <row r="400" hidden="1" spans="1:2">
      <c r="A400" s="61" t="s">
        <v>578</v>
      </c>
      <c r="B400" s="62"/>
    </row>
    <row r="401" hidden="1" spans="1:2">
      <c r="A401" s="59" t="s">
        <v>579</v>
      </c>
      <c r="B401" s="60">
        <f>SUM(B402:B407)</f>
        <v>0</v>
      </c>
    </row>
    <row r="402" hidden="1" spans="1:2">
      <c r="A402" s="63" t="s">
        <v>580</v>
      </c>
      <c r="B402" s="62"/>
    </row>
    <row r="403" hidden="1" spans="1:2">
      <c r="A403" s="63" t="s">
        <v>581</v>
      </c>
      <c r="B403" s="62"/>
    </row>
    <row r="404" hidden="1" spans="1:2">
      <c r="A404" s="63" t="s">
        <v>582</v>
      </c>
      <c r="B404" s="62"/>
    </row>
    <row r="405" hidden="1" spans="1:2">
      <c r="A405" s="64" t="s">
        <v>583</v>
      </c>
      <c r="B405" s="62"/>
    </row>
    <row r="406" hidden="1" spans="1:2">
      <c r="A406" s="61" t="s">
        <v>584</v>
      </c>
      <c r="B406" s="62"/>
    </row>
    <row r="407" hidden="1" spans="1:2">
      <c r="A407" s="61" t="s">
        <v>585</v>
      </c>
      <c r="B407" s="62"/>
    </row>
    <row r="408" hidden="1" spans="1:2">
      <c r="A408" s="59" t="s">
        <v>586</v>
      </c>
      <c r="B408" s="60"/>
    </row>
    <row r="409" spans="1:2">
      <c r="A409" s="57" t="s">
        <v>84</v>
      </c>
      <c r="B409" s="58">
        <f>SUM(B410,B415,B423,B429,B433,B438,B443,B450,B454,B458)</f>
        <v>197</v>
      </c>
    </row>
    <row r="410" hidden="1" spans="1:2">
      <c r="A410" s="67" t="s">
        <v>587</v>
      </c>
      <c r="B410" s="60">
        <f>SUM(B411:B414)</f>
        <v>0</v>
      </c>
    </row>
    <row r="411" hidden="1" spans="1:2">
      <c r="A411" s="61" t="s">
        <v>335</v>
      </c>
      <c r="B411" s="62"/>
    </row>
    <row r="412" hidden="1" spans="1:2">
      <c r="A412" s="61" t="s">
        <v>336</v>
      </c>
      <c r="B412" s="62"/>
    </row>
    <row r="413" hidden="1" spans="1:2">
      <c r="A413" s="61" t="s">
        <v>337</v>
      </c>
      <c r="B413" s="62"/>
    </row>
    <row r="414" hidden="1" spans="1:2">
      <c r="A414" s="63" t="s">
        <v>588</v>
      </c>
      <c r="B414" s="62"/>
    </row>
    <row r="415" hidden="1" spans="1:2">
      <c r="A415" s="59" t="s">
        <v>589</v>
      </c>
      <c r="B415" s="60">
        <f>SUM(B416:B422)</f>
        <v>0</v>
      </c>
    </row>
    <row r="416" hidden="1" spans="1:2">
      <c r="A416" s="61" t="s">
        <v>590</v>
      </c>
      <c r="B416" s="62"/>
    </row>
    <row r="417" hidden="1" spans="1:2">
      <c r="A417" s="64" t="s">
        <v>591</v>
      </c>
      <c r="B417" s="62"/>
    </row>
    <row r="418" hidden="1" spans="1:2">
      <c r="A418" s="61" t="s">
        <v>592</v>
      </c>
      <c r="B418" s="62"/>
    </row>
    <row r="419" hidden="1" spans="1:2">
      <c r="A419" s="61" t="s">
        <v>593</v>
      </c>
      <c r="B419" s="62"/>
    </row>
    <row r="420" hidden="1" spans="1:2">
      <c r="A420" s="61" t="s">
        <v>594</v>
      </c>
      <c r="B420" s="62"/>
    </row>
    <row r="421" hidden="1" spans="1:2">
      <c r="A421" s="63" t="s">
        <v>595</v>
      </c>
      <c r="B421" s="62"/>
    </row>
    <row r="422" hidden="1" spans="1:2">
      <c r="A422" s="63" t="s">
        <v>596</v>
      </c>
      <c r="B422" s="62"/>
    </row>
    <row r="423" hidden="1" spans="1:2">
      <c r="A423" s="67" t="s">
        <v>597</v>
      </c>
      <c r="B423" s="60">
        <f>SUM(B424:B428)</f>
        <v>0</v>
      </c>
    </row>
    <row r="424" hidden="1" spans="1:2">
      <c r="A424" s="61" t="s">
        <v>590</v>
      </c>
      <c r="B424" s="62"/>
    </row>
    <row r="425" hidden="1" spans="1:2">
      <c r="A425" s="61" t="s">
        <v>598</v>
      </c>
      <c r="B425" s="62"/>
    </row>
    <row r="426" hidden="1" spans="1:2">
      <c r="A426" s="61" t="s">
        <v>599</v>
      </c>
      <c r="B426" s="62"/>
    </row>
    <row r="427" hidden="1" spans="1:2">
      <c r="A427" s="63" t="s">
        <v>600</v>
      </c>
      <c r="B427" s="62"/>
    </row>
    <row r="428" hidden="1" spans="1:2">
      <c r="A428" s="63" t="s">
        <v>601</v>
      </c>
      <c r="B428" s="62"/>
    </row>
    <row r="429" spans="1:2">
      <c r="A429" s="67" t="s">
        <v>602</v>
      </c>
      <c r="B429" s="60">
        <f>SUM(B430:B432)</f>
        <v>91</v>
      </c>
    </row>
    <row r="430" hidden="1" spans="1:2">
      <c r="A430" s="64" t="s">
        <v>590</v>
      </c>
      <c r="B430" s="62"/>
    </row>
    <row r="431" hidden="1" spans="1:2">
      <c r="A431" s="61" t="s">
        <v>603</v>
      </c>
      <c r="B431" s="62"/>
    </row>
    <row r="432" spans="1:2">
      <c r="A432" s="63" t="s">
        <v>604</v>
      </c>
      <c r="B432" s="62">
        <v>91</v>
      </c>
    </row>
    <row r="433" hidden="1" spans="1:2">
      <c r="A433" s="67" t="s">
        <v>605</v>
      </c>
      <c r="B433" s="60">
        <f>SUM(B434:B437)</f>
        <v>0</v>
      </c>
    </row>
    <row r="434" hidden="1" spans="1:2">
      <c r="A434" s="63" t="s">
        <v>590</v>
      </c>
      <c r="B434" s="62"/>
    </row>
    <row r="435" hidden="1" spans="1:2">
      <c r="A435" s="61" t="s">
        <v>606</v>
      </c>
      <c r="B435" s="62"/>
    </row>
    <row r="436" hidden="1" spans="1:2">
      <c r="A436" s="61" t="s">
        <v>607</v>
      </c>
      <c r="B436" s="62"/>
    </row>
    <row r="437" hidden="1" spans="1:2">
      <c r="A437" s="61" t="s">
        <v>608</v>
      </c>
      <c r="B437" s="62"/>
    </row>
    <row r="438" hidden="1" spans="1:2">
      <c r="A438" s="67" t="s">
        <v>609</v>
      </c>
      <c r="B438" s="60">
        <f>SUM(B439:B442)</f>
        <v>0</v>
      </c>
    </row>
    <row r="439" hidden="1" spans="1:2">
      <c r="A439" s="63" t="s">
        <v>610</v>
      </c>
      <c r="B439" s="62"/>
    </row>
    <row r="440" hidden="1" spans="1:2">
      <c r="A440" s="63" t="s">
        <v>611</v>
      </c>
      <c r="B440" s="62"/>
    </row>
    <row r="441" hidden="1" spans="1:2">
      <c r="A441" s="63" t="s">
        <v>612</v>
      </c>
      <c r="B441" s="62"/>
    </row>
    <row r="442" hidden="1" spans="1:2">
      <c r="A442" s="63" t="s">
        <v>613</v>
      </c>
      <c r="B442" s="62"/>
    </row>
    <row r="443" hidden="1" spans="1:2">
      <c r="A443" s="59" t="s">
        <v>614</v>
      </c>
      <c r="B443" s="60">
        <f>SUM(B444:B449)</f>
        <v>0</v>
      </c>
    </row>
    <row r="444" hidden="1" spans="1:2">
      <c r="A444" s="61" t="s">
        <v>590</v>
      </c>
      <c r="B444" s="62"/>
    </row>
    <row r="445" hidden="1" spans="1:2">
      <c r="A445" s="63" t="s">
        <v>615</v>
      </c>
      <c r="B445" s="62"/>
    </row>
    <row r="446" hidden="1" spans="1:2">
      <c r="A446" s="63" t="s">
        <v>616</v>
      </c>
      <c r="B446" s="62"/>
    </row>
    <row r="447" hidden="1" spans="1:2">
      <c r="A447" s="63" t="s">
        <v>617</v>
      </c>
      <c r="B447" s="62"/>
    </row>
    <row r="448" hidden="1" spans="1:2">
      <c r="A448" s="61" t="s">
        <v>618</v>
      </c>
      <c r="B448" s="62"/>
    </row>
    <row r="449" hidden="1" spans="1:2">
      <c r="A449" s="61" t="s">
        <v>619</v>
      </c>
      <c r="B449" s="62"/>
    </row>
    <row r="450" hidden="1" spans="1:2">
      <c r="A450" s="59" t="s">
        <v>620</v>
      </c>
      <c r="B450" s="60">
        <f>SUM(B451:B453)</f>
        <v>0</v>
      </c>
    </row>
    <row r="451" hidden="1" spans="1:2">
      <c r="A451" s="63" t="s">
        <v>621</v>
      </c>
      <c r="B451" s="62"/>
    </row>
    <row r="452" hidden="1" spans="1:2">
      <c r="A452" s="63" t="s">
        <v>622</v>
      </c>
      <c r="B452" s="62"/>
    </row>
    <row r="453" hidden="1" spans="1:2">
      <c r="A453" s="63" t="s">
        <v>623</v>
      </c>
      <c r="B453" s="62"/>
    </row>
    <row r="454" hidden="1" spans="1:2">
      <c r="A454" s="71" t="s">
        <v>624</v>
      </c>
      <c r="B454" s="60">
        <f>SUM(B455:B457)</f>
        <v>0</v>
      </c>
    </row>
    <row r="455" hidden="1" spans="1:2">
      <c r="A455" s="63" t="s">
        <v>625</v>
      </c>
      <c r="B455" s="62"/>
    </row>
    <row r="456" hidden="1" spans="1:2">
      <c r="A456" s="63" t="s">
        <v>626</v>
      </c>
      <c r="B456" s="62"/>
    </row>
    <row r="457" hidden="1" spans="1:2">
      <c r="A457" s="63" t="s">
        <v>627</v>
      </c>
      <c r="B457" s="62"/>
    </row>
    <row r="458" spans="1:2">
      <c r="A458" s="59" t="s">
        <v>628</v>
      </c>
      <c r="B458" s="60">
        <f>SUM(B459:B462)</f>
        <v>106</v>
      </c>
    </row>
    <row r="459" hidden="1" spans="1:2">
      <c r="A459" s="61" t="s">
        <v>629</v>
      </c>
      <c r="B459" s="62"/>
    </row>
    <row r="460" hidden="1" spans="1:2">
      <c r="A460" s="63" t="s">
        <v>630</v>
      </c>
      <c r="B460" s="62"/>
    </row>
    <row r="461" hidden="1" spans="1:2">
      <c r="A461" s="63" t="s">
        <v>631</v>
      </c>
      <c r="B461" s="62"/>
    </row>
    <row r="462" spans="1:2">
      <c r="A462" s="63" t="s">
        <v>632</v>
      </c>
      <c r="B462" s="62">
        <v>106</v>
      </c>
    </row>
    <row r="463" spans="1:2">
      <c r="A463" s="57" t="s">
        <v>85</v>
      </c>
      <c r="B463" s="58">
        <f>SUM(B464,B480,B488,B499,B508,B516)</f>
        <v>7521</v>
      </c>
    </row>
    <row r="464" spans="1:2">
      <c r="A464" s="71" t="s">
        <v>633</v>
      </c>
      <c r="B464" s="60">
        <f>SUM(B465:B479)</f>
        <v>6916</v>
      </c>
    </row>
    <row r="465" spans="1:2">
      <c r="A465" s="64" t="s">
        <v>335</v>
      </c>
      <c r="B465" s="62">
        <v>116</v>
      </c>
    </row>
    <row r="466" hidden="1" spans="1:2">
      <c r="A466" s="64" t="s">
        <v>336</v>
      </c>
      <c r="B466" s="62"/>
    </row>
    <row r="467" hidden="1" spans="1:2">
      <c r="A467" s="64" t="s">
        <v>337</v>
      </c>
      <c r="B467" s="62"/>
    </row>
    <row r="468" hidden="1" spans="1:2">
      <c r="A468" s="64" t="s">
        <v>634</v>
      </c>
      <c r="B468" s="62"/>
    </row>
    <row r="469" hidden="1" spans="1:2">
      <c r="A469" s="64" t="s">
        <v>635</v>
      </c>
      <c r="B469" s="62"/>
    </row>
    <row r="470" hidden="1" spans="1:2">
      <c r="A470" s="64" t="s">
        <v>636</v>
      </c>
      <c r="B470" s="62"/>
    </row>
    <row r="471" hidden="1" spans="1:2">
      <c r="A471" s="64" t="s">
        <v>637</v>
      </c>
      <c r="B471" s="62"/>
    </row>
    <row r="472" spans="1:2">
      <c r="A472" s="64" t="s">
        <v>638</v>
      </c>
      <c r="B472" s="62">
        <v>2</v>
      </c>
    </row>
    <row r="473" hidden="1" spans="1:2">
      <c r="A473" s="64" t="s">
        <v>639</v>
      </c>
      <c r="B473" s="62"/>
    </row>
    <row r="474" hidden="1" spans="1:2">
      <c r="A474" s="64" t="s">
        <v>640</v>
      </c>
      <c r="B474" s="62"/>
    </row>
    <row r="475" hidden="1" spans="1:2">
      <c r="A475" s="64" t="s">
        <v>641</v>
      </c>
      <c r="B475" s="62"/>
    </row>
    <row r="476" hidden="1" spans="1:2">
      <c r="A476" s="64" t="s">
        <v>642</v>
      </c>
      <c r="B476" s="62"/>
    </row>
    <row r="477" hidden="1" spans="1:2">
      <c r="A477" s="64" t="s">
        <v>643</v>
      </c>
      <c r="B477" s="62"/>
    </row>
    <row r="478" spans="1:2">
      <c r="A478" s="64" t="s">
        <v>644</v>
      </c>
      <c r="B478" s="62">
        <v>100</v>
      </c>
    </row>
    <row r="479" spans="1:2">
      <c r="A479" s="64" t="s">
        <v>645</v>
      </c>
      <c r="B479" s="62">
        <v>6698</v>
      </c>
    </row>
    <row r="480" hidden="1" spans="1:2">
      <c r="A480" s="71" t="s">
        <v>646</v>
      </c>
      <c r="B480" s="60">
        <f>SUM(B481:B487)</f>
        <v>0</v>
      </c>
    </row>
    <row r="481" hidden="1" spans="1:2">
      <c r="A481" s="64" t="s">
        <v>335</v>
      </c>
      <c r="B481" s="62"/>
    </row>
    <row r="482" hidden="1" spans="1:2">
      <c r="A482" s="64" t="s">
        <v>336</v>
      </c>
      <c r="B482" s="62"/>
    </row>
    <row r="483" hidden="1" spans="1:2">
      <c r="A483" s="64" t="s">
        <v>337</v>
      </c>
      <c r="B483" s="62"/>
    </row>
    <row r="484" hidden="1" spans="1:2">
      <c r="A484" s="64" t="s">
        <v>647</v>
      </c>
      <c r="B484" s="62"/>
    </row>
    <row r="485" hidden="1" spans="1:2">
      <c r="A485" s="64" t="s">
        <v>648</v>
      </c>
      <c r="B485" s="62"/>
    </row>
    <row r="486" hidden="1" spans="1:2">
      <c r="A486" s="64" t="s">
        <v>649</v>
      </c>
      <c r="B486" s="62"/>
    </row>
    <row r="487" hidden="1" spans="1:2">
      <c r="A487" s="64" t="s">
        <v>650</v>
      </c>
      <c r="B487" s="62"/>
    </row>
    <row r="488" spans="1:2">
      <c r="A488" s="71" t="s">
        <v>651</v>
      </c>
      <c r="B488" s="60">
        <f>SUM(B489:B498)</f>
        <v>5</v>
      </c>
    </row>
    <row r="489" spans="1:2">
      <c r="A489" s="64" t="s">
        <v>335</v>
      </c>
      <c r="B489" s="62">
        <v>5</v>
      </c>
    </row>
    <row r="490" hidden="1" spans="1:2">
      <c r="A490" s="64" t="s">
        <v>336</v>
      </c>
      <c r="B490" s="62"/>
    </row>
    <row r="491" hidden="1" spans="1:2">
      <c r="A491" s="64" t="s">
        <v>337</v>
      </c>
      <c r="B491" s="62"/>
    </row>
    <row r="492" hidden="1" spans="1:2">
      <c r="A492" s="64" t="s">
        <v>652</v>
      </c>
      <c r="B492" s="62"/>
    </row>
    <row r="493" hidden="1" spans="1:2">
      <c r="A493" s="64" t="s">
        <v>653</v>
      </c>
      <c r="B493" s="62"/>
    </row>
    <row r="494" hidden="1" spans="1:2">
      <c r="A494" s="64" t="s">
        <v>654</v>
      </c>
      <c r="B494" s="62"/>
    </row>
    <row r="495" hidden="1" spans="1:2">
      <c r="A495" s="64" t="s">
        <v>655</v>
      </c>
      <c r="B495" s="62"/>
    </row>
    <row r="496" hidden="1" spans="1:2">
      <c r="A496" s="64" t="s">
        <v>656</v>
      </c>
      <c r="B496" s="62"/>
    </row>
    <row r="497" hidden="1" spans="1:2">
      <c r="A497" s="64" t="s">
        <v>657</v>
      </c>
      <c r="B497" s="62"/>
    </row>
    <row r="498" hidden="1" spans="1:2">
      <c r="A498" s="64" t="s">
        <v>658</v>
      </c>
      <c r="B498" s="62"/>
    </row>
    <row r="499" hidden="1" spans="1:2">
      <c r="A499" s="71" t="s">
        <v>659</v>
      </c>
      <c r="B499" s="60">
        <f>SUM(B500:B507)</f>
        <v>0</v>
      </c>
    </row>
    <row r="500" hidden="1" spans="1:2">
      <c r="A500" s="64" t="s">
        <v>335</v>
      </c>
      <c r="B500" s="62"/>
    </row>
    <row r="501" hidden="1" spans="1:2">
      <c r="A501" s="64" t="s">
        <v>660</v>
      </c>
      <c r="B501" s="62"/>
    </row>
    <row r="502" hidden="1" spans="1:2">
      <c r="A502" s="64" t="s">
        <v>337</v>
      </c>
      <c r="B502" s="62"/>
    </row>
    <row r="503" hidden="1" spans="1:2">
      <c r="A503" s="64" t="s">
        <v>661</v>
      </c>
      <c r="B503" s="62"/>
    </row>
    <row r="504" hidden="1" spans="1:2">
      <c r="A504" s="64" t="s">
        <v>662</v>
      </c>
      <c r="B504" s="62"/>
    </row>
    <row r="505" hidden="1" spans="1:2">
      <c r="A505" s="64" t="s">
        <v>663</v>
      </c>
      <c r="B505" s="62"/>
    </row>
    <row r="506" hidden="1" spans="1:2">
      <c r="A506" s="64" t="s">
        <v>664</v>
      </c>
      <c r="B506" s="62"/>
    </row>
    <row r="507" hidden="1" spans="1:2">
      <c r="A507" s="64" t="s">
        <v>665</v>
      </c>
      <c r="B507" s="62"/>
    </row>
    <row r="508" spans="1:2">
      <c r="A508" s="71" t="s">
        <v>666</v>
      </c>
      <c r="B508" s="60">
        <f>SUM(B509:B515)</f>
        <v>600</v>
      </c>
    </row>
    <row r="509" spans="1:2">
      <c r="A509" s="64" t="s">
        <v>335</v>
      </c>
      <c r="B509" s="62">
        <v>600</v>
      </c>
    </row>
    <row r="510" hidden="1" spans="1:2">
      <c r="A510" s="64" t="s">
        <v>336</v>
      </c>
      <c r="B510" s="62"/>
    </row>
    <row r="511" hidden="1" spans="1:2">
      <c r="A511" s="64" t="s">
        <v>337</v>
      </c>
      <c r="B511" s="62"/>
    </row>
    <row r="512" hidden="1" spans="1:2">
      <c r="A512" s="64" t="s">
        <v>667</v>
      </c>
      <c r="B512" s="62"/>
    </row>
    <row r="513" hidden="1" spans="1:2">
      <c r="A513" s="64" t="s">
        <v>668</v>
      </c>
      <c r="B513" s="62"/>
    </row>
    <row r="514" hidden="1" spans="1:2">
      <c r="A514" s="64" t="s">
        <v>669</v>
      </c>
      <c r="B514" s="62"/>
    </row>
    <row r="515" hidden="1" spans="1:2">
      <c r="A515" s="64" t="s">
        <v>670</v>
      </c>
      <c r="B515" s="62"/>
    </row>
    <row r="516" hidden="1" spans="1:2">
      <c r="A516" s="71" t="s">
        <v>671</v>
      </c>
      <c r="B516" s="60">
        <f>SUM(B517:B519)</f>
        <v>0</v>
      </c>
    </row>
    <row r="517" hidden="1" spans="1:2">
      <c r="A517" s="64" t="s">
        <v>672</v>
      </c>
      <c r="B517" s="62"/>
    </row>
    <row r="518" hidden="1" spans="1:2">
      <c r="A518" s="64" t="s">
        <v>673</v>
      </c>
      <c r="B518" s="62"/>
    </row>
    <row r="519" hidden="1" spans="1:2">
      <c r="A519" s="64" t="s">
        <v>674</v>
      </c>
      <c r="B519" s="62"/>
    </row>
    <row r="520" spans="1:2">
      <c r="A520" s="57" t="s">
        <v>86</v>
      </c>
      <c r="B520" s="58">
        <f>SUM(B521,B535,B543,B545,B553,B557,B567,B575,B582,B590,B599,B604,B607,B610,B613,B616,B619,B623,B628,B636,B639)</f>
        <v>4836</v>
      </c>
    </row>
    <row r="521" spans="1:2">
      <c r="A521" s="71" t="s">
        <v>675</v>
      </c>
      <c r="B521" s="60">
        <f>SUM(B522:B534)</f>
        <v>3836</v>
      </c>
    </row>
    <row r="522" spans="1:2">
      <c r="A522" s="64" t="s">
        <v>335</v>
      </c>
      <c r="B522" s="62">
        <v>3824</v>
      </c>
    </row>
    <row r="523" spans="1:2">
      <c r="A523" s="64" t="s">
        <v>336</v>
      </c>
      <c r="B523" s="62">
        <v>12</v>
      </c>
    </row>
    <row r="524" hidden="1" spans="1:2">
      <c r="A524" s="64" t="s">
        <v>337</v>
      </c>
      <c r="B524" s="62"/>
    </row>
    <row r="525" hidden="1" spans="1:2">
      <c r="A525" s="64" t="s">
        <v>676</v>
      </c>
      <c r="B525" s="62"/>
    </row>
    <row r="526" hidden="1" spans="1:2">
      <c r="A526" s="64" t="s">
        <v>677</v>
      </c>
      <c r="B526" s="62"/>
    </row>
    <row r="527" hidden="1" spans="1:2">
      <c r="A527" s="64" t="s">
        <v>678</v>
      </c>
      <c r="B527" s="62"/>
    </row>
    <row r="528" hidden="1" spans="1:2">
      <c r="A528" s="64" t="s">
        <v>679</v>
      </c>
      <c r="B528" s="62"/>
    </row>
    <row r="529" hidden="1" spans="1:2">
      <c r="A529" s="64" t="s">
        <v>376</v>
      </c>
      <c r="B529" s="62"/>
    </row>
    <row r="530" hidden="1" spans="1:2">
      <c r="A530" s="64" t="s">
        <v>680</v>
      </c>
      <c r="B530" s="62"/>
    </row>
    <row r="531" hidden="1" spans="1:2">
      <c r="A531" s="64" t="s">
        <v>681</v>
      </c>
      <c r="B531" s="62"/>
    </row>
    <row r="532" hidden="1" spans="1:2">
      <c r="A532" s="64" t="s">
        <v>682</v>
      </c>
      <c r="B532" s="62"/>
    </row>
    <row r="533" hidden="1" spans="1:2">
      <c r="A533" s="64" t="s">
        <v>683</v>
      </c>
      <c r="B533" s="62"/>
    </row>
    <row r="534" hidden="1" spans="1:2">
      <c r="A534" s="64" t="s">
        <v>684</v>
      </c>
      <c r="B534" s="62"/>
    </row>
    <row r="535" spans="1:2">
      <c r="A535" s="71" t="s">
        <v>685</v>
      </c>
      <c r="B535" s="60">
        <f>SUM(B536:B542)</f>
        <v>125</v>
      </c>
    </row>
    <row r="536" spans="1:2">
      <c r="A536" s="64" t="s">
        <v>335</v>
      </c>
      <c r="B536" s="62">
        <v>80</v>
      </c>
    </row>
    <row r="537" spans="1:2">
      <c r="A537" s="64" t="s">
        <v>336</v>
      </c>
      <c r="B537" s="62">
        <v>5</v>
      </c>
    </row>
    <row r="538" hidden="1" spans="1:2">
      <c r="A538" s="64" t="s">
        <v>337</v>
      </c>
      <c r="B538" s="62"/>
    </row>
    <row r="539" hidden="1" spans="1:2">
      <c r="A539" s="64" t="s">
        <v>686</v>
      </c>
      <c r="B539" s="62"/>
    </row>
    <row r="540" spans="1:2">
      <c r="A540" s="64" t="s">
        <v>687</v>
      </c>
      <c r="B540" s="62">
        <v>20</v>
      </c>
    </row>
    <row r="541" spans="1:2">
      <c r="A541" s="64" t="s">
        <v>688</v>
      </c>
      <c r="B541" s="62">
        <v>10</v>
      </c>
    </row>
    <row r="542" spans="1:2">
      <c r="A542" s="64" t="s">
        <v>689</v>
      </c>
      <c r="B542" s="62">
        <v>10</v>
      </c>
    </row>
    <row r="543" hidden="1" spans="1:2">
      <c r="A543" s="71" t="s">
        <v>690</v>
      </c>
      <c r="B543" s="60">
        <f>B544</f>
        <v>0</v>
      </c>
    </row>
    <row r="544" hidden="1" spans="1:2">
      <c r="A544" s="64" t="s">
        <v>691</v>
      </c>
      <c r="B544" s="62"/>
    </row>
    <row r="545" spans="1:2">
      <c r="A545" s="71" t="s">
        <v>692</v>
      </c>
      <c r="B545" s="60">
        <f>SUM(B546:B552)</f>
        <v>683</v>
      </c>
    </row>
    <row r="546" hidden="1" spans="1:2">
      <c r="A546" s="64" t="s">
        <v>693</v>
      </c>
      <c r="B546" s="62"/>
    </row>
    <row r="547" hidden="1" spans="1:2">
      <c r="A547" s="64" t="s">
        <v>694</v>
      </c>
      <c r="B547" s="62"/>
    </row>
    <row r="548" hidden="1" spans="1:2">
      <c r="A548" s="64" t="s">
        <v>695</v>
      </c>
      <c r="B548" s="62"/>
    </row>
    <row r="549" spans="1:2">
      <c r="A549" s="64" t="s">
        <v>696</v>
      </c>
      <c r="B549" s="62">
        <v>683</v>
      </c>
    </row>
    <row r="550" hidden="1" spans="1:2">
      <c r="A550" s="64" t="s">
        <v>697</v>
      </c>
      <c r="B550" s="62"/>
    </row>
    <row r="551" hidden="1" spans="1:2">
      <c r="A551" s="64" t="s">
        <v>698</v>
      </c>
      <c r="B551" s="62"/>
    </row>
    <row r="552" hidden="1" spans="1:2">
      <c r="A552" s="64" t="s">
        <v>699</v>
      </c>
      <c r="B552" s="62"/>
    </row>
    <row r="553" hidden="1" spans="1:2">
      <c r="A553" s="71" t="s">
        <v>700</v>
      </c>
      <c r="B553" s="60">
        <f>SUM(B554:B556)</f>
        <v>0</v>
      </c>
    </row>
    <row r="554" hidden="1" spans="1:2">
      <c r="A554" s="64" t="s">
        <v>701</v>
      </c>
      <c r="B554" s="62"/>
    </row>
    <row r="555" hidden="1" spans="1:2">
      <c r="A555" s="64" t="s">
        <v>702</v>
      </c>
      <c r="B555" s="62"/>
    </row>
    <row r="556" hidden="1" spans="1:2">
      <c r="A556" s="64" t="s">
        <v>703</v>
      </c>
      <c r="B556" s="62"/>
    </row>
    <row r="557" hidden="1" spans="1:2">
      <c r="A557" s="71" t="s">
        <v>704</v>
      </c>
      <c r="B557" s="60">
        <f>SUM(B558:B566)</f>
        <v>0</v>
      </c>
    </row>
    <row r="558" hidden="1" spans="1:2">
      <c r="A558" s="64" t="s">
        <v>705</v>
      </c>
      <c r="B558" s="62"/>
    </row>
    <row r="559" hidden="1" spans="1:2">
      <c r="A559" s="64" t="s">
        <v>706</v>
      </c>
      <c r="B559" s="62"/>
    </row>
    <row r="560" hidden="1" spans="1:2">
      <c r="A560" s="64" t="s">
        <v>707</v>
      </c>
      <c r="B560" s="62"/>
    </row>
    <row r="561" hidden="1" spans="1:2">
      <c r="A561" s="64" t="s">
        <v>708</v>
      </c>
      <c r="B561" s="62"/>
    </row>
    <row r="562" hidden="1" spans="1:2">
      <c r="A562" s="64" t="s">
        <v>709</v>
      </c>
      <c r="B562" s="62"/>
    </row>
    <row r="563" hidden="1" spans="1:2">
      <c r="A563" s="64" t="s">
        <v>710</v>
      </c>
      <c r="B563" s="62"/>
    </row>
    <row r="564" hidden="1" spans="1:2">
      <c r="A564" s="64" t="s">
        <v>711</v>
      </c>
      <c r="B564" s="62"/>
    </row>
    <row r="565" hidden="1" spans="1:2">
      <c r="A565" s="64" t="s">
        <v>712</v>
      </c>
      <c r="B565" s="62"/>
    </row>
    <row r="566" hidden="1" spans="1:2">
      <c r="A566" s="64" t="s">
        <v>713</v>
      </c>
      <c r="B566" s="62"/>
    </row>
    <row r="567" hidden="1" spans="1:2">
      <c r="A567" s="71" t="s">
        <v>714</v>
      </c>
      <c r="B567" s="60">
        <f>SUM(B568:B574)</f>
        <v>0</v>
      </c>
    </row>
    <row r="568" hidden="1" spans="1:2">
      <c r="A568" s="64" t="s">
        <v>715</v>
      </c>
      <c r="B568" s="62"/>
    </row>
    <row r="569" hidden="1" spans="1:2">
      <c r="A569" s="64" t="s">
        <v>716</v>
      </c>
      <c r="B569" s="62"/>
    </row>
    <row r="570" hidden="1" spans="1:2">
      <c r="A570" s="64" t="s">
        <v>717</v>
      </c>
      <c r="B570" s="62"/>
    </row>
    <row r="571" hidden="1" spans="1:2">
      <c r="A571" s="64" t="s">
        <v>718</v>
      </c>
      <c r="B571" s="62"/>
    </row>
    <row r="572" hidden="1" spans="1:2">
      <c r="A572" s="64" t="s">
        <v>719</v>
      </c>
      <c r="B572" s="62"/>
    </row>
    <row r="573" hidden="1" spans="1:2">
      <c r="A573" s="64" t="s">
        <v>720</v>
      </c>
      <c r="B573" s="62"/>
    </row>
    <row r="574" hidden="1" spans="1:2">
      <c r="A574" s="64" t="s">
        <v>721</v>
      </c>
      <c r="B574" s="62"/>
    </row>
    <row r="575" hidden="1" spans="1:2">
      <c r="A575" s="71" t="s">
        <v>722</v>
      </c>
      <c r="B575" s="60">
        <f>SUM(B576:B581)</f>
        <v>0</v>
      </c>
    </row>
    <row r="576" hidden="1" spans="1:2">
      <c r="A576" s="64" t="s">
        <v>723</v>
      </c>
      <c r="B576" s="62"/>
    </row>
    <row r="577" hidden="1" spans="1:2">
      <c r="A577" s="64" t="s">
        <v>724</v>
      </c>
      <c r="B577" s="62"/>
    </row>
    <row r="578" hidden="1" spans="1:2">
      <c r="A578" s="64" t="s">
        <v>725</v>
      </c>
      <c r="B578" s="62"/>
    </row>
    <row r="579" hidden="1" spans="1:2">
      <c r="A579" s="64" t="s">
        <v>726</v>
      </c>
      <c r="B579" s="62"/>
    </row>
    <row r="580" hidden="1" spans="1:2">
      <c r="A580" s="64" t="s">
        <v>727</v>
      </c>
      <c r="B580" s="62"/>
    </row>
    <row r="581" hidden="1" spans="1:2">
      <c r="A581" s="64" t="s">
        <v>728</v>
      </c>
      <c r="B581" s="62"/>
    </row>
    <row r="582" spans="1:2">
      <c r="A582" s="71" t="s">
        <v>729</v>
      </c>
      <c r="B582" s="60">
        <f>SUM(B583:B589)</f>
        <v>17</v>
      </c>
    </row>
    <row r="583" spans="1:2">
      <c r="A583" s="64" t="s">
        <v>730</v>
      </c>
      <c r="B583" s="62">
        <v>2</v>
      </c>
    </row>
    <row r="584" spans="1:2">
      <c r="A584" s="64" t="s">
        <v>731</v>
      </c>
      <c r="B584" s="62">
        <v>15</v>
      </c>
    </row>
    <row r="585" hidden="1" spans="1:2">
      <c r="A585" s="64" t="s">
        <v>732</v>
      </c>
      <c r="B585" s="62"/>
    </row>
    <row r="586" hidden="1" spans="1:2">
      <c r="A586" s="64" t="s">
        <v>733</v>
      </c>
      <c r="B586" s="62"/>
    </row>
    <row r="587" hidden="1" spans="1:2">
      <c r="A587" s="64" t="s">
        <v>734</v>
      </c>
      <c r="B587" s="62"/>
    </row>
    <row r="588" hidden="1" spans="1:2">
      <c r="A588" s="64" t="s">
        <v>735</v>
      </c>
      <c r="B588" s="62"/>
    </row>
    <row r="589" hidden="1" spans="1:2">
      <c r="A589" s="64" t="s">
        <v>736</v>
      </c>
      <c r="B589" s="62"/>
    </row>
    <row r="590" spans="1:2">
      <c r="A590" s="71" t="s">
        <v>737</v>
      </c>
      <c r="B590" s="60">
        <f>SUM(B591:B598)</f>
        <v>8</v>
      </c>
    </row>
    <row r="591" hidden="1" spans="1:2">
      <c r="A591" s="64" t="s">
        <v>335</v>
      </c>
      <c r="B591" s="62"/>
    </row>
    <row r="592" hidden="1" spans="1:2">
      <c r="A592" s="64" t="s">
        <v>336</v>
      </c>
      <c r="B592" s="62"/>
    </row>
    <row r="593" hidden="1" spans="1:2">
      <c r="A593" s="64" t="s">
        <v>337</v>
      </c>
      <c r="B593" s="62"/>
    </row>
    <row r="594" hidden="1" spans="1:2">
      <c r="A594" s="64" t="s">
        <v>738</v>
      </c>
      <c r="B594" s="62"/>
    </row>
    <row r="595" hidden="1" spans="1:2">
      <c r="A595" s="64" t="s">
        <v>739</v>
      </c>
      <c r="B595" s="62"/>
    </row>
    <row r="596" hidden="1" spans="1:2">
      <c r="A596" s="64" t="s">
        <v>740</v>
      </c>
      <c r="B596" s="62"/>
    </row>
    <row r="597" hidden="1" spans="1:2">
      <c r="A597" s="64" t="s">
        <v>741</v>
      </c>
      <c r="B597" s="62"/>
    </row>
    <row r="598" spans="1:2">
      <c r="A598" s="64" t="s">
        <v>742</v>
      </c>
      <c r="B598" s="62">
        <v>8</v>
      </c>
    </row>
    <row r="599" hidden="1" spans="1:2">
      <c r="A599" s="76" t="s">
        <v>743</v>
      </c>
      <c r="B599" s="60">
        <f>SUM(B600:B603)</f>
        <v>0</v>
      </c>
    </row>
    <row r="600" hidden="1" spans="1:2">
      <c r="A600" s="64" t="s">
        <v>335</v>
      </c>
      <c r="B600" s="62"/>
    </row>
    <row r="601" hidden="1" spans="1:2">
      <c r="A601" s="64" t="s">
        <v>336</v>
      </c>
      <c r="B601" s="62"/>
    </row>
    <row r="602" hidden="1" spans="1:2">
      <c r="A602" s="64" t="s">
        <v>337</v>
      </c>
      <c r="B602" s="62"/>
    </row>
    <row r="603" hidden="1" spans="1:2">
      <c r="A603" s="64" t="s">
        <v>744</v>
      </c>
      <c r="B603" s="62"/>
    </row>
    <row r="604" spans="1:2">
      <c r="A604" s="71" t="s">
        <v>745</v>
      </c>
      <c r="B604" s="60">
        <f>SUM(B605:B606)</f>
        <v>11</v>
      </c>
    </row>
    <row r="605" spans="1:2">
      <c r="A605" s="64" t="s">
        <v>746</v>
      </c>
      <c r="B605" s="62">
        <v>11</v>
      </c>
    </row>
    <row r="606" hidden="1" spans="1:2">
      <c r="A606" s="64" t="s">
        <v>747</v>
      </c>
      <c r="B606" s="62"/>
    </row>
    <row r="607" spans="1:2">
      <c r="A607" s="71" t="s">
        <v>748</v>
      </c>
      <c r="B607" s="60">
        <f>SUM(B608:B609)</f>
        <v>4</v>
      </c>
    </row>
    <row r="608" spans="1:2">
      <c r="A608" s="64" t="s">
        <v>749</v>
      </c>
      <c r="B608" s="62">
        <v>3</v>
      </c>
    </row>
    <row r="609" spans="1:2">
      <c r="A609" s="64" t="s">
        <v>750</v>
      </c>
      <c r="B609" s="62">
        <v>1</v>
      </c>
    </row>
    <row r="610" spans="1:2">
      <c r="A610" s="71" t="s">
        <v>751</v>
      </c>
      <c r="B610" s="60">
        <f>SUM(B611:B612)</f>
        <v>5</v>
      </c>
    </row>
    <row r="611" hidden="1" spans="1:2">
      <c r="A611" s="64" t="s">
        <v>752</v>
      </c>
      <c r="B611" s="62"/>
    </row>
    <row r="612" spans="1:2">
      <c r="A612" s="64" t="s">
        <v>753</v>
      </c>
      <c r="B612" s="62">
        <v>5</v>
      </c>
    </row>
    <row r="613" hidden="1" spans="1:2">
      <c r="A613" s="71" t="s">
        <v>754</v>
      </c>
      <c r="B613" s="60">
        <f>SUM(B614:B615)</f>
        <v>0</v>
      </c>
    </row>
    <row r="614" hidden="1" spans="1:2">
      <c r="A614" s="64" t="s">
        <v>755</v>
      </c>
      <c r="B614" s="62"/>
    </row>
    <row r="615" hidden="1" spans="1:2">
      <c r="A615" s="64" t="s">
        <v>756</v>
      </c>
      <c r="B615" s="62"/>
    </row>
    <row r="616" spans="1:2">
      <c r="A616" s="71" t="s">
        <v>757</v>
      </c>
      <c r="B616" s="60">
        <f>SUM(B617:B618)</f>
        <v>9</v>
      </c>
    </row>
    <row r="617" spans="1:2">
      <c r="A617" s="64" t="s">
        <v>758</v>
      </c>
      <c r="B617" s="62">
        <v>9</v>
      </c>
    </row>
    <row r="618" hidden="1" spans="1:2">
      <c r="A618" s="64" t="s">
        <v>759</v>
      </c>
      <c r="B618" s="62"/>
    </row>
    <row r="619" hidden="1" spans="1:2">
      <c r="A619" s="71" t="s">
        <v>760</v>
      </c>
      <c r="B619" s="60">
        <f>SUM(B620:B622)</f>
        <v>0</v>
      </c>
    </row>
    <row r="620" hidden="1" spans="1:2">
      <c r="A620" s="64" t="s">
        <v>761</v>
      </c>
      <c r="B620" s="62"/>
    </row>
    <row r="621" hidden="1" spans="1:2">
      <c r="A621" s="64" t="s">
        <v>762</v>
      </c>
      <c r="B621" s="62"/>
    </row>
    <row r="622" hidden="1" spans="1:2">
      <c r="A622" s="64" t="s">
        <v>763</v>
      </c>
      <c r="B622" s="62"/>
    </row>
    <row r="623" hidden="1" spans="1:2">
      <c r="A623" s="71" t="s">
        <v>764</v>
      </c>
      <c r="B623" s="60">
        <f>SUM(B624:B627)</f>
        <v>0</v>
      </c>
    </row>
    <row r="624" hidden="1" spans="1:2">
      <c r="A624" s="64" t="s">
        <v>765</v>
      </c>
      <c r="B624" s="62"/>
    </row>
    <row r="625" hidden="1" spans="1:2">
      <c r="A625" s="64" t="s">
        <v>766</v>
      </c>
      <c r="B625" s="62"/>
    </row>
    <row r="626" hidden="1" spans="1:2">
      <c r="A626" s="64" t="s">
        <v>767</v>
      </c>
      <c r="B626" s="62"/>
    </row>
    <row r="627" hidden="1" spans="1:2">
      <c r="A627" s="64" t="s">
        <v>768</v>
      </c>
      <c r="B627" s="62"/>
    </row>
    <row r="628" spans="1:2">
      <c r="A628" s="77" t="s">
        <v>769</v>
      </c>
      <c r="B628" s="60">
        <f>SUM(B629:B635)</f>
        <v>74</v>
      </c>
    </row>
    <row r="629" spans="1:2">
      <c r="A629" s="64" t="s">
        <v>335</v>
      </c>
      <c r="B629" s="62">
        <v>54</v>
      </c>
    </row>
    <row r="630" spans="1:2">
      <c r="A630" s="64" t="s">
        <v>336</v>
      </c>
      <c r="B630" s="62">
        <v>10</v>
      </c>
    </row>
    <row r="631" hidden="1" spans="1:2">
      <c r="A631" s="64" t="s">
        <v>337</v>
      </c>
      <c r="B631" s="62"/>
    </row>
    <row r="632" spans="1:2">
      <c r="A632" s="64" t="s">
        <v>770</v>
      </c>
      <c r="B632" s="62">
        <v>10</v>
      </c>
    </row>
    <row r="633" hidden="1" spans="1:2">
      <c r="A633" s="64" t="s">
        <v>771</v>
      </c>
      <c r="B633" s="62"/>
    </row>
    <row r="634" hidden="1" spans="1:2">
      <c r="A634" s="64" t="s">
        <v>344</v>
      </c>
      <c r="B634" s="62"/>
    </row>
    <row r="635" hidden="1" spans="1:2">
      <c r="A635" s="64" t="s">
        <v>772</v>
      </c>
      <c r="B635" s="62"/>
    </row>
    <row r="636" hidden="1" spans="1:2">
      <c r="A636" s="71" t="s">
        <v>773</v>
      </c>
      <c r="B636" s="60">
        <f>SUM(B637:B638)</f>
        <v>0</v>
      </c>
    </row>
    <row r="637" hidden="1" spans="1:2">
      <c r="A637" s="64" t="s">
        <v>774</v>
      </c>
      <c r="B637" s="62"/>
    </row>
    <row r="638" hidden="1" spans="1:2">
      <c r="A638" s="64" t="s">
        <v>775</v>
      </c>
      <c r="B638" s="62"/>
    </row>
    <row r="639" spans="1:2">
      <c r="A639" s="71" t="s">
        <v>776</v>
      </c>
      <c r="B639" s="60">
        <v>64</v>
      </c>
    </row>
    <row r="640" spans="1:2">
      <c r="A640" s="57" t="s">
        <v>87</v>
      </c>
      <c r="B640" s="58">
        <f>SUM(B641,B646,B660,B664,B676,B679,B683,B688,B692,B696,B699,B708,B710)</f>
        <v>2459</v>
      </c>
    </row>
    <row r="641" spans="1:2">
      <c r="A641" s="71" t="s">
        <v>777</v>
      </c>
      <c r="B641" s="60">
        <f>SUM(B642:B645)</f>
        <v>128</v>
      </c>
    </row>
    <row r="642" spans="1:2">
      <c r="A642" s="64" t="s">
        <v>335</v>
      </c>
      <c r="B642" s="62">
        <v>128</v>
      </c>
    </row>
    <row r="643" hidden="1" spans="1:2">
      <c r="A643" s="64" t="s">
        <v>336</v>
      </c>
      <c r="B643" s="62"/>
    </row>
    <row r="644" hidden="1" spans="1:2">
      <c r="A644" s="64" t="s">
        <v>337</v>
      </c>
      <c r="B644" s="62"/>
    </row>
    <row r="645" hidden="1" spans="1:2">
      <c r="A645" s="64" t="s">
        <v>778</v>
      </c>
      <c r="B645" s="62"/>
    </row>
    <row r="646" spans="1:2">
      <c r="A646" s="71" t="s">
        <v>779</v>
      </c>
      <c r="B646" s="60">
        <f>SUM(B647:B659)</f>
        <v>1843</v>
      </c>
    </row>
    <row r="647" spans="1:2">
      <c r="A647" s="64" t="s">
        <v>780</v>
      </c>
      <c r="B647" s="62">
        <v>1843</v>
      </c>
    </row>
    <row r="648" hidden="1" spans="1:2">
      <c r="A648" s="64" t="s">
        <v>781</v>
      </c>
      <c r="B648" s="62"/>
    </row>
    <row r="649" hidden="1" spans="1:2">
      <c r="A649" s="64" t="s">
        <v>782</v>
      </c>
      <c r="B649" s="62"/>
    </row>
    <row r="650" hidden="1" spans="1:2">
      <c r="A650" s="64" t="s">
        <v>783</v>
      </c>
      <c r="B650" s="62"/>
    </row>
    <row r="651" hidden="1" spans="1:2">
      <c r="A651" s="64" t="s">
        <v>784</v>
      </c>
      <c r="B651" s="62"/>
    </row>
    <row r="652" hidden="1" spans="1:2">
      <c r="A652" s="64" t="s">
        <v>785</v>
      </c>
      <c r="B652" s="62"/>
    </row>
    <row r="653" hidden="1" spans="1:2">
      <c r="A653" s="64" t="s">
        <v>786</v>
      </c>
      <c r="B653" s="62"/>
    </row>
    <row r="654" hidden="1" spans="1:2">
      <c r="A654" s="64" t="s">
        <v>787</v>
      </c>
      <c r="B654" s="62"/>
    </row>
    <row r="655" hidden="1" spans="1:2">
      <c r="A655" s="64" t="s">
        <v>788</v>
      </c>
      <c r="B655" s="62"/>
    </row>
    <row r="656" hidden="1" spans="1:2">
      <c r="A656" s="64" t="s">
        <v>789</v>
      </c>
      <c r="B656" s="62"/>
    </row>
    <row r="657" hidden="1" spans="1:2">
      <c r="A657" s="64" t="s">
        <v>790</v>
      </c>
      <c r="B657" s="62"/>
    </row>
    <row r="658" hidden="1" spans="1:2">
      <c r="A658" s="64" t="s">
        <v>791</v>
      </c>
      <c r="B658" s="62"/>
    </row>
    <row r="659" hidden="1" spans="1:2">
      <c r="A659" s="64" t="s">
        <v>792</v>
      </c>
      <c r="B659" s="62"/>
    </row>
    <row r="660" spans="1:2">
      <c r="A660" s="71" t="s">
        <v>793</v>
      </c>
      <c r="B660" s="60">
        <f>SUM(B661:B663)</f>
        <v>150</v>
      </c>
    </row>
    <row r="661" spans="1:2">
      <c r="A661" s="64" t="s">
        <v>794</v>
      </c>
      <c r="B661" s="62">
        <v>41</v>
      </c>
    </row>
    <row r="662" spans="1:2">
      <c r="A662" s="64" t="s">
        <v>795</v>
      </c>
      <c r="B662" s="62">
        <v>109</v>
      </c>
    </row>
    <row r="663" hidden="1" spans="1:2">
      <c r="A663" s="64" t="s">
        <v>796</v>
      </c>
      <c r="B663" s="62"/>
    </row>
    <row r="664" spans="1:2">
      <c r="A664" s="71" t="s">
        <v>797</v>
      </c>
      <c r="B664" s="60">
        <f>SUM(B665:B675)</f>
        <v>260</v>
      </c>
    </row>
    <row r="665" spans="1:2">
      <c r="A665" s="64" t="s">
        <v>798</v>
      </c>
      <c r="B665" s="62">
        <v>63</v>
      </c>
    </row>
    <row r="666" spans="1:2">
      <c r="A666" s="64" t="s">
        <v>799</v>
      </c>
      <c r="B666" s="62">
        <v>9</v>
      </c>
    </row>
    <row r="667" hidden="1" spans="1:2">
      <c r="A667" s="64" t="s">
        <v>800</v>
      </c>
      <c r="B667" s="62"/>
    </row>
    <row r="668" hidden="1" spans="1:2">
      <c r="A668" s="64" t="s">
        <v>801</v>
      </c>
      <c r="B668" s="62"/>
    </row>
    <row r="669" hidden="1" spans="1:2">
      <c r="A669" s="64" t="s">
        <v>802</v>
      </c>
      <c r="B669" s="62"/>
    </row>
    <row r="670" hidden="1" spans="1:2">
      <c r="A670" s="64" t="s">
        <v>803</v>
      </c>
      <c r="B670" s="62"/>
    </row>
    <row r="671" spans="1:2">
      <c r="A671" s="64" t="s">
        <v>804</v>
      </c>
      <c r="B671" s="62">
        <v>10</v>
      </c>
    </row>
    <row r="672" hidden="1" spans="1:2">
      <c r="A672" s="64" t="s">
        <v>805</v>
      </c>
      <c r="B672" s="62"/>
    </row>
    <row r="673" hidden="1" spans="1:2">
      <c r="A673" s="64" t="s">
        <v>806</v>
      </c>
      <c r="B673" s="62"/>
    </row>
    <row r="674" hidden="1" spans="1:2">
      <c r="A674" s="64" t="s">
        <v>807</v>
      </c>
      <c r="B674" s="62"/>
    </row>
    <row r="675" spans="1:2">
      <c r="A675" s="64" t="s">
        <v>808</v>
      </c>
      <c r="B675" s="62">
        <v>178</v>
      </c>
    </row>
    <row r="676" hidden="1" spans="1:2">
      <c r="A676" s="71" t="s">
        <v>809</v>
      </c>
      <c r="B676" s="60">
        <f>SUM(B677:B678)</f>
        <v>0</v>
      </c>
    </row>
    <row r="677" hidden="1" spans="1:2">
      <c r="A677" s="64" t="s">
        <v>810</v>
      </c>
      <c r="B677" s="62"/>
    </row>
    <row r="678" hidden="1" spans="1:2">
      <c r="A678" s="64" t="s">
        <v>811</v>
      </c>
      <c r="B678" s="62"/>
    </row>
    <row r="679" spans="1:2">
      <c r="A679" s="71" t="s">
        <v>812</v>
      </c>
      <c r="B679" s="60">
        <f>SUM(B680:B682)</f>
        <v>10</v>
      </c>
    </row>
    <row r="680" hidden="1" spans="1:2">
      <c r="A680" s="64" t="s">
        <v>813</v>
      </c>
      <c r="B680" s="62"/>
    </row>
    <row r="681" hidden="1" spans="1:2">
      <c r="A681" s="64" t="s">
        <v>814</v>
      </c>
      <c r="B681" s="62"/>
    </row>
    <row r="682" spans="1:2">
      <c r="A682" s="64" t="s">
        <v>815</v>
      </c>
      <c r="B682" s="62">
        <v>10</v>
      </c>
    </row>
    <row r="683" hidden="1" spans="1:2">
      <c r="A683" s="71" t="s">
        <v>816</v>
      </c>
      <c r="B683" s="60">
        <f>SUM(B684:B687)</f>
        <v>0</v>
      </c>
    </row>
    <row r="684" hidden="1" spans="1:2">
      <c r="A684" s="64" t="s">
        <v>817</v>
      </c>
      <c r="B684" s="62"/>
    </row>
    <row r="685" hidden="1" spans="1:2">
      <c r="A685" s="64" t="s">
        <v>818</v>
      </c>
      <c r="B685" s="62"/>
    </row>
    <row r="686" hidden="1" spans="1:2">
      <c r="A686" s="64" t="s">
        <v>819</v>
      </c>
      <c r="B686" s="62"/>
    </row>
    <row r="687" hidden="1" spans="1:2">
      <c r="A687" s="64" t="s">
        <v>820</v>
      </c>
      <c r="B687" s="62"/>
    </row>
    <row r="688" hidden="1" spans="1:2">
      <c r="A688" s="71" t="s">
        <v>821</v>
      </c>
      <c r="B688" s="60">
        <f>SUM(B689:B691)</f>
        <v>0</v>
      </c>
    </row>
    <row r="689" hidden="1" spans="1:2">
      <c r="A689" s="64" t="s">
        <v>822</v>
      </c>
      <c r="B689" s="62"/>
    </row>
    <row r="690" hidden="1" spans="1:2">
      <c r="A690" s="78" t="s">
        <v>823</v>
      </c>
      <c r="B690" s="79"/>
    </row>
    <row r="691" hidden="1" spans="1:2">
      <c r="A691" s="64" t="s">
        <v>824</v>
      </c>
      <c r="B691" s="62"/>
    </row>
    <row r="692" spans="1:2">
      <c r="A692" s="80" t="s">
        <v>825</v>
      </c>
      <c r="B692" s="81">
        <f>SUM(B693:B695)</f>
        <v>1</v>
      </c>
    </row>
    <row r="693" spans="1:2">
      <c r="A693" s="82" t="s">
        <v>826</v>
      </c>
      <c r="B693" s="83">
        <v>1</v>
      </c>
    </row>
    <row r="694" hidden="1" spans="1:2">
      <c r="A694" s="84" t="s">
        <v>827</v>
      </c>
      <c r="B694" s="85"/>
    </row>
    <row r="695" hidden="1" spans="1:2">
      <c r="A695" s="82" t="s">
        <v>828</v>
      </c>
      <c r="B695" s="83"/>
    </row>
    <row r="696" hidden="1" spans="1:2">
      <c r="A696" s="80" t="s">
        <v>829</v>
      </c>
      <c r="B696" s="81">
        <f>SUM(B697:B698)</f>
        <v>0</v>
      </c>
    </row>
    <row r="697" hidden="1" spans="1:2">
      <c r="A697" s="82" t="s">
        <v>830</v>
      </c>
      <c r="B697" s="83"/>
    </row>
    <row r="698" hidden="1" spans="1:2">
      <c r="A698" s="82" t="s">
        <v>831</v>
      </c>
      <c r="B698" s="83"/>
    </row>
    <row r="699" spans="1:2">
      <c r="A699" s="80" t="s">
        <v>832</v>
      </c>
      <c r="B699" s="81">
        <f>SUM(B700:B707)</f>
        <v>46</v>
      </c>
    </row>
    <row r="700" spans="1:2">
      <c r="A700" s="82" t="s">
        <v>335</v>
      </c>
      <c r="B700" s="83">
        <v>45</v>
      </c>
    </row>
    <row r="701" spans="1:2">
      <c r="A701" s="82" t="s">
        <v>336</v>
      </c>
      <c r="B701" s="83">
        <v>1</v>
      </c>
    </row>
    <row r="702" hidden="1" spans="1:2">
      <c r="A702" s="82" t="s">
        <v>337</v>
      </c>
      <c r="B702" s="83"/>
    </row>
    <row r="703" hidden="1" spans="1:2">
      <c r="A703" s="82" t="s">
        <v>376</v>
      </c>
      <c r="B703" s="83"/>
    </row>
    <row r="704" hidden="1" spans="1:2">
      <c r="A704" s="82" t="s">
        <v>833</v>
      </c>
      <c r="B704" s="83"/>
    </row>
    <row r="705" hidden="1" spans="1:2">
      <c r="A705" s="82" t="s">
        <v>834</v>
      </c>
      <c r="B705" s="83"/>
    </row>
    <row r="706" hidden="1" spans="1:2">
      <c r="A706" s="82" t="s">
        <v>344</v>
      </c>
      <c r="B706" s="83"/>
    </row>
    <row r="707" hidden="1" spans="1:2">
      <c r="A707" s="82" t="s">
        <v>835</v>
      </c>
      <c r="B707" s="83"/>
    </row>
    <row r="708" hidden="1" spans="1:2">
      <c r="A708" s="80" t="s">
        <v>836</v>
      </c>
      <c r="B708" s="81">
        <f>B709</f>
        <v>0</v>
      </c>
    </row>
    <row r="709" hidden="1" spans="1:2">
      <c r="A709" s="82" t="s">
        <v>837</v>
      </c>
      <c r="B709" s="83"/>
    </row>
    <row r="710" spans="1:2">
      <c r="A710" s="80" t="s">
        <v>838</v>
      </c>
      <c r="B710" s="81">
        <f>B711</f>
        <v>21</v>
      </c>
    </row>
    <row r="711" spans="1:2">
      <c r="A711" s="86" t="s">
        <v>839</v>
      </c>
      <c r="B711" s="87">
        <v>21</v>
      </c>
    </row>
    <row r="712" spans="1:2">
      <c r="A712" s="88" t="s">
        <v>88</v>
      </c>
      <c r="B712" s="58">
        <f>SUM(B713,B723,B727,B735,B740,B747,B753,B756,B759:B761,B767:B769,B784)</f>
        <v>3951</v>
      </c>
    </row>
    <row r="713" spans="1:2">
      <c r="A713" s="89" t="s">
        <v>840</v>
      </c>
      <c r="B713" s="60">
        <f>SUM(B714:B722)</f>
        <v>67</v>
      </c>
    </row>
    <row r="714" spans="1:2">
      <c r="A714" s="90" t="s">
        <v>335</v>
      </c>
      <c r="B714" s="62">
        <v>25</v>
      </c>
    </row>
    <row r="715" hidden="1" spans="1:2">
      <c r="A715" s="90" t="s">
        <v>336</v>
      </c>
      <c r="B715" s="62"/>
    </row>
    <row r="716" hidden="1" spans="1:2">
      <c r="A716" s="90" t="s">
        <v>337</v>
      </c>
      <c r="B716" s="62"/>
    </row>
    <row r="717" hidden="1" spans="1:2">
      <c r="A717" s="90" t="s">
        <v>841</v>
      </c>
      <c r="B717" s="62"/>
    </row>
    <row r="718" hidden="1" spans="1:2">
      <c r="A718" s="90" t="s">
        <v>842</v>
      </c>
      <c r="B718" s="62"/>
    </row>
    <row r="719" hidden="1" spans="1:2">
      <c r="A719" s="90" t="s">
        <v>843</v>
      </c>
      <c r="B719" s="62"/>
    </row>
    <row r="720" hidden="1" spans="1:2">
      <c r="A720" s="90" t="s">
        <v>844</v>
      </c>
      <c r="B720" s="62"/>
    </row>
    <row r="721" hidden="1" spans="1:2">
      <c r="A721" s="90" t="s">
        <v>845</v>
      </c>
      <c r="B721" s="62"/>
    </row>
    <row r="722" spans="1:2">
      <c r="A722" s="90" t="s">
        <v>846</v>
      </c>
      <c r="B722" s="62">
        <v>42</v>
      </c>
    </row>
    <row r="723" spans="1:2">
      <c r="A723" s="89" t="s">
        <v>847</v>
      </c>
      <c r="B723" s="60">
        <f>SUM(B724:B726)</f>
        <v>171</v>
      </c>
    </row>
    <row r="724" hidden="1" spans="1:2">
      <c r="A724" s="90" t="s">
        <v>848</v>
      </c>
      <c r="B724" s="62"/>
    </row>
    <row r="725" hidden="1" spans="1:2">
      <c r="A725" s="90" t="s">
        <v>849</v>
      </c>
      <c r="B725" s="62"/>
    </row>
    <row r="726" spans="1:2">
      <c r="A726" s="90" t="s">
        <v>850</v>
      </c>
      <c r="B726" s="62">
        <v>171</v>
      </c>
    </row>
    <row r="727" spans="1:2">
      <c r="A727" s="89" t="s">
        <v>851</v>
      </c>
      <c r="B727" s="60">
        <f>SUM(B728:B734)</f>
        <v>3713</v>
      </c>
    </row>
    <row r="728" hidden="1" spans="1:2">
      <c r="A728" s="90" t="s">
        <v>852</v>
      </c>
      <c r="B728" s="62"/>
    </row>
    <row r="729" spans="1:2">
      <c r="A729" s="90" t="s">
        <v>853</v>
      </c>
      <c r="B729" s="62">
        <v>3713</v>
      </c>
    </row>
    <row r="730" hidden="1" spans="1:2">
      <c r="A730" s="90" t="s">
        <v>854</v>
      </c>
      <c r="B730" s="62"/>
    </row>
    <row r="731" hidden="1" spans="1:2">
      <c r="A731" s="90" t="s">
        <v>855</v>
      </c>
      <c r="B731" s="62"/>
    </row>
    <row r="732" hidden="1" spans="1:2">
      <c r="A732" s="90" t="s">
        <v>856</v>
      </c>
      <c r="B732" s="62"/>
    </row>
    <row r="733" hidden="1" spans="1:2">
      <c r="A733" s="90" t="s">
        <v>857</v>
      </c>
      <c r="B733" s="62"/>
    </row>
    <row r="734" hidden="1" spans="1:2">
      <c r="A734" s="90" t="s">
        <v>858</v>
      </c>
      <c r="B734" s="62"/>
    </row>
    <row r="735" hidden="1" spans="1:2">
      <c r="A735" s="89" t="s">
        <v>859</v>
      </c>
      <c r="B735" s="60">
        <f>SUM(B736:B739)</f>
        <v>0</v>
      </c>
    </row>
    <row r="736" hidden="1" spans="1:2">
      <c r="A736" s="90" t="s">
        <v>860</v>
      </c>
      <c r="B736" s="62"/>
    </row>
    <row r="737" hidden="1" spans="1:2">
      <c r="A737" s="90" t="s">
        <v>861</v>
      </c>
      <c r="B737" s="62"/>
    </row>
    <row r="738" hidden="1" spans="1:2">
      <c r="A738" s="90" t="s">
        <v>862</v>
      </c>
      <c r="B738" s="62"/>
    </row>
    <row r="739" hidden="1" spans="1:2">
      <c r="A739" s="90" t="s">
        <v>863</v>
      </c>
      <c r="B739" s="62"/>
    </row>
    <row r="740" hidden="1" spans="1:2">
      <c r="A740" s="89" t="s">
        <v>864</v>
      </c>
      <c r="B740" s="60">
        <f>SUM(B741:B746)</f>
        <v>0</v>
      </c>
    </row>
    <row r="741" hidden="1" spans="1:2">
      <c r="A741" s="90" t="s">
        <v>865</v>
      </c>
      <c r="B741" s="62"/>
    </row>
    <row r="742" hidden="1" spans="1:2">
      <c r="A742" s="90" t="s">
        <v>866</v>
      </c>
      <c r="B742" s="62"/>
    </row>
    <row r="743" hidden="1" spans="1:2">
      <c r="A743" s="90" t="s">
        <v>867</v>
      </c>
      <c r="B743" s="62"/>
    </row>
    <row r="744" hidden="1" spans="1:2">
      <c r="A744" s="90" t="s">
        <v>868</v>
      </c>
      <c r="B744" s="62"/>
    </row>
    <row r="745" hidden="1" spans="1:2">
      <c r="A745" s="90" t="s">
        <v>869</v>
      </c>
      <c r="B745" s="62"/>
    </row>
    <row r="746" hidden="1" spans="1:2">
      <c r="A746" s="90" t="s">
        <v>870</v>
      </c>
      <c r="B746" s="62"/>
    </row>
    <row r="747" hidden="1" spans="1:2">
      <c r="A747" s="89" t="s">
        <v>871</v>
      </c>
      <c r="B747" s="60">
        <f>SUM(B748:B752)</f>
        <v>0</v>
      </c>
    </row>
    <row r="748" hidden="1" spans="1:2">
      <c r="A748" s="90" t="s">
        <v>872</v>
      </c>
      <c r="B748" s="62"/>
    </row>
    <row r="749" hidden="1" spans="1:2">
      <c r="A749" s="90" t="s">
        <v>873</v>
      </c>
      <c r="B749" s="62"/>
    </row>
    <row r="750" hidden="1" spans="1:2">
      <c r="A750" s="90" t="s">
        <v>874</v>
      </c>
      <c r="B750" s="62"/>
    </row>
    <row r="751" hidden="1" spans="1:2">
      <c r="A751" s="90" t="s">
        <v>875</v>
      </c>
      <c r="B751" s="62"/>
    </row>
    <row r="752" hidden="1" spans="1:2">
      <c r="A752" s="90" t="s">
        <v>876</v>
      </c>
      <c r="B752" s="62"/>
    </row>
    <row r="753" hidden="1" spans="1:2">
      <c r="A753" s="89" t="s">
        <v>877</v>
      </c>
      <c r="B753" s="60">
        <f>SUM(B754:B755)</f>
        <v>0</v>
      </c>
    </row>
    <row r="754" hidden="1" spans="1:2">
      <c r="A754" s="90" t="s">
        <v>878</v>
      </c>
      <c r="B754" s="62"/>
    </row>
    <row r="755" hidden="1" spans="1:2">
      <c r="A755" s="90" t="s">
        <v>879</v>
      </c>
      <c r="B755" s="62"/>
    </row>
    <row r="756" hidden="1" spans="1:2">
      <c r="A756" s="89" t="s">
        <v>880</v>
      </c>
      <c r="B756" s="60">
        <f>SUM(B757:B758)</f>
        <v>0</v>
      </c>
    </row>
    <row r="757" hidden="1" spans="1:2">
      <c r="A757" s="90" t="s">
        <v>881</v>
      </c>
      <c r="B757" s="62"/>
    </row>
    <row r="758" hidden="1" spans="1:2">
      <c r="A758" s="90" t="s">
        <v>882</v>
      </c>
      <c r="B758" s="62"/>
    </row>
    <row r="759" hidden="1" spans="1:2">
      <c r="A759" s="89" t="s">
        <v>883</v>
      </c>
      <c r="B759" s="60"/>
    </row>
    <row r="760" hidden="1" spans="1:2">
      <c r="A760" s="89" t="s">
        <v>884</v>
      </c>
      <c r="B760" s="60"/>
    </row>
    <row r="761" hidden="1" spans="1:2">
      <c r="A761" s="89" t="s">
        <v>885</v>
      </c>
      <c r="B761" s="60">
        <f>SUM(B762:B766)</f>
        <v>0</v>
      </c>
    </row>
    <row r="762" hidden="1" spans="1:2">
      <c r="A762" s="90" t="s">
        <v>886</v>
      </c>
      <c r="B762" s="62"/>
    </row>
    <row r="763" hidden="1" spans="1:2">
      <c r="A763" s="90" t="s">
        <v>887</v>
      </c>
      <c r="B763" s="62"/>
    </row>
    <row r="764" hidden="1" spans="1:2">
      <c r="A764" s="90" t="s">
        <v>888</v>
      </c>
      <c r="B764" s="62"/>
    </row>
    <row r="765" hidden="1" spans="1:2">
      <c r="A765" s="90" t="s">
        <v>889</v>
      </c>
      <c r="B765" s="62"/>
    </row>
    <row r="766" hidden="1" spans="1:2">
      <c r="A766" s="90" t="s">
        <v>890</v>
      </c>
      <c r="B766" s="62"/>
    </row>
    <row r="767" hidden="1" spans="1:2">
      <c r="A767" s="89" t="s">
        <v>891</v>
      </c>
      <c r="B767" s="60"/>
    </row>
    <row r="768" hidden="1" spans="1:2">
      <c r="A768" s="89" t="s">
        <v>892</v>
      </c>
      <c r="B768" s="60"/>
    </row>
    <row r="769" hidden="1" spans="1:2">
      <c r="A769" s="89" t="s">
        <v>893</v>
      </c>
      <c r="B769" s="60">
        <f>SUM(B770:B783)</f>
        <v>0</v>
      </c>
    </row>
    <row r="770" hidden="1" spans="1:2">
      <c r="A770" s="90" t="s">
        <v>335</v>
      </c>
      <c r="B770" s="62"/>
    </row>
    <row r="771" hidden="1" spans="1:2">
      <c r="A771" s="90" t="s">
        <v>336</v>
      </c>
      <c r="B771" s="62"/>
    </row>
    <row r="772" hidden="1" spans="1:2">
      <c r="A772" s="90" t="s">
        <v>337</v>
      </c>
      <c r="B772" s="62"/>
    </row>
    <row r="773" hidden="1" spans="1:2">
      <c r="A773" s="90" t="s">
        <v>894</v>
      </c>
      <c r="B773" s="62"/>
    </row>
    <row r="774" hidden="1" spans="1:2">
      <c r="A774" s="90" t="s">
        <v>895</v>
      </c>
      <c r="B774" s="62"/>
    </row>
    <row r="775" hidden="1" spans="1:2">
      <c r="A775" s="90" t="s">
        <v>896</v>
      </c>
      <c r="B775" s="62"/>
    </row>
    <row r="776" hidden="1" spans="1:2">
      <c r="A776" s="90" t="s">
        <v>897</v>
      </c>
      <c r="B776" s="62"/>
    </row>
    <row r="777" hidden="1" spans="1:2">
      <c r="A777" s="90" t="s">
        <v>898</v>
      </c>
      <c r="B777" s="62"/>
    </row>
    <row r="778" hidden="1" spans="1:2">
      <c r="A778" s="90" t="s">
        <v>899</v>
      </c>
      <c r="B778" s="62"/>
    </row>
    <row r="779" hidden="1" spans="1:2">
      <c r="A779" s="90" t="s">
        <v>900</v>
      </c>
      <c r="B779" s="62"/>
    </row>
    <row r="780" hidden="1" spans="1:2">
      <c r="A780" s="90" t="s">
        <v>376</v>
      </c>
      <c r="B780" s="62"/>
    </row>
    <row r="781" hidden="1" spans="1:2">
      <c r="A781" s="90" t="s">
        <v>901</v>
      </c>
      <c r="B781" s="62"/>
    </row>
    <row r="782" hidden="1" spans="1:2">
      <c r="A782" s="90" t="s">
        <v>344</v>
      </c>
      <c r="B782" s="62"/>
    </row>
    <row r="783" hidden="1" spans="1:2">
      <c r="A783" s="90" t="s">
        <v>902</v>
      </c>
      <c r="B783" s="60"/>
    </row>
    <row r="784" hidden="1" spans="1:2">
      <c r="A784" s="89" t="s">
        <v>903</v>
      </c>
      <c r="B784" s="60"/>
    </row>
    <row r="785" spans="1:2">
      <c r="A785" s="88" t="s">
        <v>89</v>
      </c>
      <c r="B785" s="58">
        <f>SUM(B786,B797,B798,B801,B802,B803)</f>
        <v>8342</v>
      </c>
    </row>
    <row r="786" spans="1:2">
      <c r="A786" s="89" t="s">
        <v>904</v>
      </c>
      <c r="B786" s="60">
        <f>SUM(B787:B796)</f>
        <v>973</v>
      </c>
    </row>
    <row r="787" spans="1:2">
      <c r="A787" s="90" t="s">
        <v>335</v>
      </c>
      <c r="B787" s="62">
        <v>554</v>
      </c>
    </row>
    <row r="788" spans="1:2">
      <c r="A788" s="90" t="s">
        <v>336</v>
      </c>
      <c r="B788" s="62">
        <v>90</v>
      </c>
    </row>
    <row r="789" hidden="1" spans="1:2">
      <c r="A789" s="90" t="s">
        <v>337</v>
      </c>
      <c r="B789" s="62"/>
    </row>
    <row r="790" spans="1:2">
      <c r="A790" s="90" t="s">
        <v>905</v>
      </c>
      <c r="B790" s="62">
        <v>329</v>
      </c>
    </row>
    <row r="791" hidden="1" spans="1:2">
      <c r="A791" s="90" t="s">
        <v>906</v>
      </c>
      <c r="B791" s="62"/>
    </row>
    <row r="792" hidden="1" spans="1:2">
      <c r="A792" s="90" t="s">
        <v>907</v>
      </c>
      <c r="B792" s="62"/>
    </row>
    <row r="793" hidden="1" spans="1:2">
      <c r="A793" s="90" t="s">
        <v>908</v>
      </c>
      <c r="B793" s="62"/>
    </row>
    <row r="794" hidden="1" spans="1:2">
      <c r="A794" s="90" t="s">
        <v>909</v>
      </c>
      <c r="B794" s="62"/>
    </row>
    <row r="795" hidden="1" spans="1:2">
      <c r="A795" s="90" t="s">
        <v>910</v>
      </c>
      <c r="B795" s="62"/>
    </row>
    <row r="796" hidden="1" spans="1:2">
      <c r="A796" s="90" t="s">
        <v>911</v>
      </c>
      <c r="B796" s="62"/>
    </row>
    <row r="797" spans="1:2">
      <c r="A797" s="89" t="s">
        <v>912</v>
      </c>
      <c r="B797" s="60">
        <v>128</v>
      </c>
    </row>
    <row r="798" spans="1:2">
      <c r="A798" s="89" t="s">
        <v>913</v>
      </c>
      <c r="B798" s="60">
        <f>SUM(B799:B800)</f>
        <v>6181</v>
      </c>
    </row>
    <row r="799" hidden="1" spans="1:2">
      <c r="A799" s="90" t="s">
        <v>914</v>
      </c>
      <c r="B799" s="62"/>
    </row>
    <row r="800" spans="1:2">
      <c r="A800" s="90" t="s">
        <v>915</v>
      </c>
      <c r="B800" s="62">
        <v>6181</v>
      </c>
    </row>
    <row r="801" spans="1:2">
      <c r="A801" s="89" t="s">
        <v>916</v>
      </c>
      <c r="B801" s="60">
        <v>1060</v>
      </c>
    </row>
    <row r="802" hidden="1" spans="1:2">
      <c r="A802" s="89" t="s">
        <v>917</v>
      </c>
      <c r="B802" s="60"/>
    </row>
    <row r="803" hidden="1" spans="1:2">
      <c r="A803" s="89" t="s">
        <v>918</v>
      </c>
      <c r="B803" s="60"/>
    </row>
    <row r="804" spans="1:2">
      <c r="A804" s="88" t="s">
        <v>90</v>
      </c>
      <c r="B804" s="58">
        <f>SUM(B805,B831,B856,B884,B895,B902,B909,B912)</f>
        <v>1299</v>
      </c>
    </row>
    <row r="805" spans="1:2">
      <c r="A805" s="89" t="s">
        <v>919</v>
      </c>
      <c r="B805" s="60">
        <f>SUM(B806:B830)</f>
        <v>678</v>
      </c>
    </row>
    <row r="806" spans="1:2">
      <c r="A806" s="90" t="s">
        <v>335</v>
      </c>
      <c r="B806" s="62">
        <v>187</v>
      </c>
    </row>
    <row r="807" hidden="1" spans="1:2">
      <c r="A807" s="90" t="s">
        <v>336</v>
      </c>
      <c r="B807" s="62"/>
    </row>
    <row r="808" hidden="1" spans="1:2">
      <c r="A808" s="90" t="s">
        <v>337</v>
      </c>
      <c r="B808" s="62"/>
    </row>
    <row r="809" hidden="1" spans="1:2">
      <c r="A809" s="90" t="s">
        <v>344</v>
      </c>
      <c r="B809" s="62"/>
    </row>
    <row r="810" hidden="1" spans="1:2">
      <c r="A810" s="90" t="s">
        <v>920</v>
      </c>
      <c r="B810" s="62"/>
    </row>
    <row r="811" hidden="1" spans="1:2">
      <c r="A811" s="90" t="s">
        <v>921</v>
      </c>
      <c r="B811" s="62"/>
    </row>
    <row r="812" spans="1:2">
      <c r="A812" s="90" t="s">
        <v>922</v>
      </c>
      <c r="B812" s="62">
        <v>46</v>
      </c>
    </row>
    <row r="813" spans="1:2">
      <c r="A813" s="90" t="s">
        <v>923</v>
      </c>
      <c r="B813" s="62">
        <v>2</v>
      </c>
    </row>
    <row r="814" spans="1:2">
      <c r="A814" s="90" t="s">
        <v>924</v>
      </c>
      <c r="B814" s="62">
        <v>8</v>
      </c>
    </row>
    <row r="815" hidden="1" spans="1:2">
      <c r="A815" s="90" t="s">
        <v>925</v>
      </c>
      <c r="B815" s="62"/>
    </row>
    <row r="816" hidden="1" spans="1:2">
      <c r="A816" s="90" t="s">
        <v>926</v>
      </c>
      <c r="B816" s="62"/>
    </row>
    <row r="817" hidden="1" spans="1:2">
      <c r="A817" s="90" t="s">
        <v>927</v>
      </c>
      <c r="B817" s="62"/>
    </row>
    <row r="818" hidden="1" spans="1:2">
      <c r="A818" s="90" t="s">
        <v>928</v>
      </c>
      <c r="B818" s="62"/>
    </row>
    <row r="819" hidden="1" spans="1:2">
      <c r="A819" s="90" t="s">
        <v>929</v>
      </c>
      <c r="B819" s="62"/>
    </row>
    <row r="820" hidden="1" spans="1:2">
      <c r="A820" s="90" t="s">
        <v>930</v>
      </c>
      <c r="B820" s="62"/>
    </row>
    <row r="821" hidden="1" spans="1:2">
      <c r="A821" s="90" t="s">
        <v>931</v>
      </c>
      <c r="B821" s="62"/>
    </row>
    <row r="822" hidden="1" spans="1:2">
      <c r="A822" s="90" t="s">
        <v>932</v>
      </c>
      <c r="B822" s="62"/>
    </row>
    <row r="823" hidden="1" spans="1:2">
      <c r="A823" s="90" t="s">
        <v>933</v>
      </c>
      <c r="B823" s="62"/>
    </row>
    <row r="824" spans="1:2">
      <c r="A824" s="90" t="s">
        <v>934</v>
      </c>
      <c r="B824" s="62">
        <v>433</v>
      </c>
    </row>
    <row r="825" hidden="1" spans="1:2">
      <c r="A825" s="90" t="s">
        <v>935</v>
      </c>
      <c r="B825" s="62"/>
    </row>
    <row r="826" hidden="1" spans="1:2">
      <c r="A826" s="90" t="s">
        <v>936</v>
      </c>
      <c r="B826" s="62"/>
    </row>
    <row r="827" hidden="1" spans="1:2">
      <c r="A827" s="90" t="s">
        <v>937</v>
      </c>
      <c r="B827" s="62"/>
    </row>
    <row r="828" hidden="1" spans="1:2">
      <c r="A828" s="90" t="s">
        <v>938</v>
      </c>
      <c r="B828" s="62"/>
    </row>
    <row r="829" hidden="1" spans="1:2">
      <c r="A829" s="90" t="s">
        <v>939</v>
      </c>
      <c r="B829" s="62"/>
    </row>
    <row r="830" spans="1:2">
      <c r="A830" s="90" t="s">
        <v>940</v>
      </c>
      <c r="B830" s="62">
        <v>2</v>
      </c>
    </row>
    <row r="831" spans="1:2">
      <c r="A831" s="89" t="s">
        <v>941</v>
      </c>
      <c r="B831" s="60">
        <f>SUM(B832:B855)</f>
        <v>72</v>
      </c>
    </row>
    <row r="832" hidden="1" spans="1:2">
      <c r="A832" s="90" t="s">
        <v>335</v>
      </c>
      <c r="B832" s="62"/>
    </row>
    <row r="833" hidden="1" spans="1:2">
      <c r="A833" s="90" t="s">
        <v>336</v>
      </c>
      <c r="B833" s="62"/>
    </row>
    <row r="834" hidden="1" spans="1:2">
      <c r="A834" s="90" t="s">
        <v>337</v>
      </c>
      <c r="B834" s="62"/>
    </row>
    <row r="835" hidden="1" spans="1:2">
      <c r="A835" s="90" t="s">
        <v>942</v>
      </c>
      <c r="B835" s="62"/>
    </row>
    <row r="836" hidden="1" spans="1:2">
      <c r="A836" s="90" t="s">
        <v>943</v>
      </c>
      <c r="B836" s="62"/>
    </row>
    <row r="837" hidden="1" spans="1:2">
      <c r="A837" s="90" t="s">
        <v>944</v>
      </c>
      <c r="B837" s="62"/>
    </row>
    <row r="838" hidden="1" spans="1:2">
      <c r="A838" s="90" t="s">
        <v>945</v>
      </c>
      <c r="B838" s="62"/>
    </row>
    <row r="839" hidden="1" spans="1:2">
      <c r="A839" s="90" t="s">
        <v>946</v>
      </c>
      <c r="B839" s="62"/>
    </row>
    <row r="840" hidden="1" spans="1:2">
      <c r="A840" s="90" t="s">
        <v>947</v>
      </c>
      <c r="B840" s="62"/>
    </row>
    <row r="841" hidden="1" spans="1:2">
      <c r="A841" s="90" t="s">
        <v>948</v>
      </c>
      <c r="B841" s="62"/>
    </row>
    <row r="842" hidden="1" spans="1:2">
      <c r="A842" s="90" t="s">
        <v>949</v>
      </c>
      <c r="B842" s="62"/>
    </row>
    <row r="843" hidden="1" spans="1:2">
      <c r="A843" s="90" t="s">
        <v>950</v>
      </c>
      <c r="B843" s="62"/>
    </row>
    <row r="844" hidden="1" spans="1:2">
      <c r="A844" s="90" t="s">
        <v>951</v>
      </c>
      <c r="B844" s="62"/>
    </row>
    <row r="845" hidden="1" spans="1:2">
      <c r="A845" s="90" t="s">
        <v>952</v>
      </c>
      <c r="B845" s="62"/>
    </row>
    <row r="846" hidden="1" spans="1:2">
      <c r="A846" s="90" t="s">
        <v>953</v>
      </c>
      <c r="B846" s="62"/>
    </row>
    <row r="847" hidden="1" spans="1:2">
      <c r="A847" s="90" t="s">
        <v>954</v>
      </c>
      <c r="B847" s="62"/>
    </row>
    <row r="848" hidden="1" spans="1:2">
      <c r="A848" s="90" t="s">
        <v>955</v>
      </c>
      <c r="B848" s="62"/>
    </row>
    <row r="849" hidden="1" spans="1:2">
      <c r="A849" s="90" t="s">
        <v>956</v>
      </c>
      <c r="B849" s="62"/>
    </row>
    <row r="850" hidden="1" spans="1:2">
      <c r="A850" s="90" t="s">
        <v>957</v>
      </c>
      <c r="B850" s="62"/>
    </row>
    <row r="851" hidden="1" spans="1:2">
      <c r="A851" s="90" t="s">
        <v>958</v>
      </c>
      <c r="B851" s="62"/>
    </row>
    <row r="852" hidden="1" spans="1:2">
      <c r="A852" s="90" t="s">
        <v>959</v>
      </c>
      <c r="B852" s="62"/>
    </row>
    <row r="853" hidden="1" spans="1:2">
      <c r="A853" s="90" t="s">
        <v>960</v>
      </c>
      <c r="B853" s="62"/>
    </row>
    <row r="854" hidden="1" spans="1:2">
      <c r="A854" s="90" t="s">
        <v>926</v>
      </c>
      <c r="B854" s="62"/>
    </row>
    <row r="855" spans="1:2">
      <c r="A855" s="90" t="s">
        <v>961</v>
      </c>
      <c r="B855" s="62">
        <v>72</v>
      </c>
    </row>
    <row r="856" spans="1:2">
      <c r="A856" s="89" t="s">
        <v>962</v>
      </c>
      <c r="B856" s="60">
        <f>SUM(B857:B883)</f>
        <v>393</v>
      </c>
    </row>
    <row r="857" hidden="1" spans="1:2">
      <c r="A857" s="90" t="s">
        <v>335</v>
      </c>
      <c r="B857" s="62"/>
    </row>
    <row r="858" hidden="1" spans="1:2">
      <c r="A858" s="90" t="s">
        <v>336</v>
      </c>
      <c r="B858" s="62"/>
    </row>
    <row r="859" hidden="1" spans="1:2">
      <c r="A859" s="90" t="s">
        <v>337</v>
      </c>
      <c r="B859" s="62"/>
    </row>
    <row r="860" hidden="1" spans="1:2">
      <c r="A860" s="90" t="s">
        <v>963</v>
      </c>
      <c r="B860" s="62"/>
    </row>
    <row r="861" spans="1:2">
      <c r="A861" s="90" t="s">
        <v>964</v>
      </c>
      <c r="B861" s="62">
        <v>39</v>
      </c>
    </row>
    <row r="862" spans="1:2">
      <c r="A862" s="90" t="s">
        <v>965</v>
      </c>
      <c r="B862" s="62">
        <v>2</v>
      </c>
    </row>
    <row r="863" hidden="1" spans="1:2">
      <c r="A863" s="90" t="s">
        <v>966</v>
      </c>
      <c r="B863" s="62"/>
    </row>
    <row r="864" hidden="1" spans="1:2">
      <c r="A864" s="90" t="s">
        <v>967</v>
      </c>
      <c r="B864" s="62"/>
    </row>
    <row r="865" spans="1:2">
      <c r="A865" s="90" t="s">
        <v>968</v>
      </c>
      <c r="B865" s="62">
        <v>1</v>
      </c>
    </row>
    <row r="866" spans="1:2">
      <c r="A866" s="90" t="s">
        <v>969</v>
      </c>
      <c r="B866" s="62">
        <v>24</v>
      </c>
    </row>
    <row r="867" hidden="1" spans="1:2">
      <c r="A867" s="90" t="s">
        <v>970</v>
      </c>
      <c r="B867" s="62"/>
    </row>
    <row r="868" hidden="1" spans="1:2">
      <c r="A868" s="90" t="s">
        <v>971</v>
      </c>
      <c r="B868" s="62"/>
    </row>
    <row r="869" hidden="1" spans="1:2">
      <c r="A869" s="90" t="s">
        <v>972</v>
      </c>
      <c r="B869" s="62"/>
    </row>
    <row r="870" hidden="1" spans="1:2">
      <c r="A870" s="90" t="s">
        <v>973</v>
      </c>
      <c r="B870" s="62"/>
    </row>
    <row r="871" hidden="1" spans="1:2">
      <c r="A871" s="90" t="s">
        <v>974</v>
      </c>
      <c r="B871" s="62"/>
    </row>
    <row r="872" spans="1:2">
      <c r="A872" s="90" t="s">
        <v>975</v>
      </c>
      <c r="B872" s="62">
        <v>226</v>
      </c>
    </row>
    <row r="873" hidden="1" spans="1:2">
      <c r="A873" s="90" t="s">
        <v>976</v>
      </c>
      <c r="B873" s="62"/>
    </row>
    <row r="874" hidden="1" spans="1:2">
      <c r="A874" s="90" t="s">
        <v>977</v>
      </c>
      <c r="B874" s="62"/>
    </row>
    <row r="875" hidden="1" spans="1:2">
      <c r="A875" s="90" t="s">
        <v>978</v>
      </c>
      <c r="B875" s="62"/>
    </row>
    <row r="876" hidden="1" spans="1:2">
      <c r="A876" s="90" t="s">
        <v>979</v>
      </c>
      <c r="B876" s="62"/>
    </row>
    <row r="877" hidden="1" spans="1:2">
      <c r="A877" s="90" t="s">
        <v>980</v>
      </c>
      <c r="B877" s="62"/>
    </row>
    <row r="878" hidden="1" spans="1:2">
      <c r="A878" s="90" t="s">
        <v>954</v>
      </c>
      <c r="B878" s="62"/>
    </row>
    <row r="879" hidden="1" spans="1:2">
      <c r="A879" s="90" t="s">
        <v>981</v>
      </c>
      <c r="B879" s="62"/>
    </row>
    <row r="880" hidden="1" spans="1:2">
      <c r="A880" s="90" t="s">
        <v>982</v>
      </c>
      <c r="B880" s="62"/>
    </row>
    <row r="881" hidden="1" spans="1:2">
      <c r="A881" s="90" t="s">
        <v>983</v>
      </c>
      <c r="B881" s="62"/>
    </row>
    <row r="882" hidden="1" spans="1:2">
      <c r="A882" s="90" t="s">
        <v>984</v>
      </c>
      <c r="B882" s="62"/>
    </row>
    <row r="883" spans="1:2">
      <c r="A883" s="90" t="s">
        <v>985</v>
      </c>
      <c r="B883" s="62">
        <v>101</v>
      </c>
    </row>
    <row r="884" hidden="1" spans="1:2">
      <c r="A884" s="89" t="s">
        <v>986</v>
      </c>
      <c r="B884" s="60">
        <f>SUM(B885:B894)</f>
        <v>0</v>
      </c>
    </row>
    <row r="885" hidden="1" spans="1:2">
      <c r="A885" s="90" t="s">
        <v>335</v>
      </c>
      <c r="B885" s="62"/>
    </row>
    <row r="886" hidden="1" spans="1:2">
      <c r="A886" s="90" t="s">
        <v>336</v>
      </c>
      <c r="B886" s="62"/>
    </row>
    <row r="887" hidden="1" spans="1:2">
      <c r="A887" s="90" t="s">
        <v>337</v>
      </c>
      <c r="B887" s="62"/>
    </row>
    <row r="888" hidden="1" spans="1:2">
      <c r="A888" s="90" t="s">
        <v>987</v>
      </c>
      <c r="B888" s="62"/>
    </row>
    <row r="889" hidden="1" spans="1:2">
      <c r="A889" s="90" t="s">
        <v>988</v>
      </c>
      <c r="B889" s="62"/>
    </row>
    <row r="890" hidden="1" spans="1:2">
      <c r="A890" s="90" t="s">
        <v>989</v>
      </c>
      <c r="B890" s="62"/>
    </row>
    <row r="891" hidden="1" spans="1:2">
      <c r="A891" s="90" t="s">
        <v>990</v>
      </c>
      <c r="B891" s="62"/>
    </row>
    <row r="892" hidden="1" spans="1:2">
      <c r="A892" s="90" t="s">
        <v>991</v>
      </c>
      <c r="B892" s="62"/>
    </row>
    <row r="893" hidden="1" spans="1:2">
      <c r="A893" s="90" t="s">
        <v>992</v>
      </c>
      <c r="B893" s="62"/>
    </row>
    <row r="894" hidden="1" spans="1:2">
      <c r="A894" s="90" t="s">
        <v>993</v>
      </c>
      <c r="B894" s="62"/>
    </row>
    <row r="895" spans="1:2">
      <c r="A895" s="89" t="s">
        <v>994</v>
      </c>
      <c r="B895" s="60">
        <f>SUM(B896:B901)</f>
        <v>100</v>
      </c>
    </row>
    <row r="896" hidden="1" spans="1:2">
      <c r="A896" s="90" t="s">
        <v>995</v>
      </c>
      <c r="B896" s="62"/>
    </row>
    <row r="897" hidden="1" spans="1:2">
      <c r="A897" s="90" t="s">
        <v>996</v>
      </c>
      <c r="B897" s="62"/>
    </row>
    <row r="898" spans="1:2">
      <c r="A898" s="90" t="s">
        <v>997</v>
      </c>
      <c r="B898" s="62">
        <v>100</v>
      </c>
    </row>
    <row r="899" hidden="1" spans="1:2">
      <c r="A899" s="90" t="s">
        <v>998</v>
      </c>
      <c r="B899" s="62"/>
    </row>
    <row r="900" hidden="1" spans="1:2">
      <c r="A900" s="90" t="s">
        <v>999</v>
      </c>
      <c r="B900" s="62"/>
    </row>
    <row r="901" hidden="1" spans="1:2">
      <c r="A901" s="90" t="s">
        <v>1000</v>
      </c>
      <c r="B901" s="62"/>
    </row>
    <row r="902" spans="1:2">
      <c r="A902" s="89" t="s">
        <v>1001</v>
      </c>
      <c r="B902" s="60">
        <f>SUM(B903:B908)</f>
        <v>56</v>
      </c>
    </row>
    <row r="903" hidden="1" spans="1:2">
      <c r="A903" s="90" t="s">
        <v>1002</v>
      </c>
      <c r="B903" s="62"/>
    </row>
    <row r="904" hidden="1" spans="1:2">
      <c r="A904" s="90" t="s">
        <v>1003</v>
      </c>
      <c r="B904" s="62"/>
    </row>
    <row r="905" spans="1:2">
      <c r="A905" s="90" t="s">
        <v>1004</v>
      </c>
      <c r="B905" s="62">
        <v>56</v>
      </c>
    </row>
    <row r="906" hidden="1" spans="1:2">
      <c r="A906" s="90" t="s">
        <v>1005</v>
      </c>
      <c r="B906" s="62"/>
    </row>
    <row r="907" hidden="1" spans="1:2">
      <c r="A907" s="90" t="s">
        <v>1006</v>
      </c>
      <c r="B907" s="62"/>
    </row>
    <row r="908" hidden="1" spans="1:2">
      <c r="A908" s="90" t="s">
        <v>1007</v>
      </c>
      <c r="B908" s="62"/>
    </row>
    <row r="909" hidden="1" spans="1:2">
      <c r="A909" s="89" t="s">
        <v>1008</v>
      </c>
      <c r="B909" s="60">
        <f>SUM(B910:B911)</f>
        <v>0</v>
      </c>
    </row>
    <row r="910" hidden="1" spans="1:2">
      <c r="A910" s="90" t="s">
        <v>1009</v>
      </c>
      <c r="B910" s="62"/>
    </row>
    <row r="911" hidden="1" spans="1:2">
      <c r="A911" s="90" t="s">
        <v>1010</v>
      </c>
      <c r="B911" s="62"/>
    </row>
    <row r="912" hidden="1" spans="1:2">
      <c r="A912" s="89" t="s">
        <v>1011</v>
      </c>
      <c r="B912" s="60">
        <f>SUM(B913:B914)</f>
        <v>0</v>
      </c>
    </row>
    <row r="913" hidden="1" spans="1:2">
      <c r="A913" s="90" t="s">
        <v>1012</v>
      </c>
      <c r="B913" s="62"/>
    </row>
    <row r="914" hidden="1" spans="1:2">
      <c r="A914" s="90" t="s">
        <v>1013</v>
      </c>
      <c r="B914" s="62"/>
    </row>
    <row r="915" spans="1:2">
      <c r="A915" s="88" t="s">
        <v>91</v>
      </c>
      <c r="B915" s="58">
        <f>SUM(B916,B939,B949,B959,B964,B971,B976)</f>
        <v>176</v>
      </c>
    </row>
    <row r="916" spans="1:2">
      <c r="A916" s="89" t="s">
        <v>1014</v>
      </c>
      <c r="B916" s="60">
        <f>SUM(B917:B938)</f>
        <v>16</v>
      </c>
    </row>
    <row r="917" hidden="1" spans="1:2">
      <c r="A917" s="90" t="s">
        <v>335</v>
      </c>
      <c r="B917" s="62"/>
    </row>
    <row r="918" spans="1:2">
      <c r="A918" s="90" t="s">
        <v>336</v>
      </c>
      <c r="B918" s="62">
        <v>6</v>
      </c>
    </row>
    <row r="919" hidden="1" spans="1:2">
      <c r="A919" s="90" t="s">
        <v>337</v>
      </c>
      <c r="B919" s="62"/>
    </row>
    <row r="920" hidden="1" spans="1:2">
      <c r="A920" s="90" t="s">
        <v>1015</v>
      </c>
      <c r="B920" s="62"/>
    </row>
    <row r="921" spans="1:2">
      <c r="A921" s="90" t="s">
        <v>1016</v>
      </c>
      <c r="B921" s="62">
        <v>10</v>
      </c>
    </row>
    <row r="922" hidden="1" spans="1:2">
      <c r="A922" s="90" t="s">
        <v>1017</v>
      </c>
      <c r="B922" s="62"/>
    </row>
    <row r="923" hidden="1" spans="1:2">
      <c r="A923" s="90" t="s">
        <v>1018</v>
      </c>
      <c r="B923" s="62"/>
    </row>
    <row r="924" hidden="1" spans="1:2">
      <c r="A924" s="90" t="s">
        <v>1019</v>
      </c>
      <c r="B924" s="62"/>
    </row>
    <row r="925" hidden="1" spans="1:2">
      <c r="A925" s="90" t="s">
        <v>1020</v>
      </c>
      <c r="B925" s="62"/>
    </row>
    <row r="926" hidden="1" spans="1:2">
      <c r="A926" s="90" t="s">
        <v>1021</v>
      </c>
      <c r="B926" s="62"/>
    </row>
    <row r="927" hidden="1" spans="1:2">
      <c r="A927" s="90" t="s">
        <v>1022</v>
      </c>
      <c r="B927" s="62"/>
    </row>
    <row r="928" hidden="1" spans="1:2">
      <c r="A928" s="90" t="s">
        <v>1023</v>
      </c>
      <c r="B928" s="62"/>
    </row>
    <row r="929" hidden="1" spans="1:2">
      <c r="A929" s="90" t="s">
        <v>1024</v>
      </c>
      <c r="B929" s="62"/>
    </row>
    <row r="930" hidden="1" spans="1:2">
      <c r="A930" s="90" t="s">
        <v>1025</v>
      </c>
      <c r="B930" s="62"/>
    </row>
    <row r="931" hidden="1" spans="1:2">
      <c r="A931" s="90" t="s">
        <v>1026</v>
      </c>
      <c r="B931" s="62"/>
    </row>
    <row r="932" hidden="1" spans="1:2">
      <c r="A932" s="90" t="s">
        <v>1027</v>
      </c>
      <c r="B932" s="62"/>
    </row>
    <row r="933" hidden="1" spans="1:2">
      <c r="A933" s="90" t="s">
        <v>1028</v>
      </c>
      <c r="B933" s="62"/>
    </row>
    <row r="934" hidden="1" spans="1:2">
      <c r="A934" s="90" t="s">
        <v>1029</v>
      </c>
      <c r="B934" s="62"/>
    </row>
    <row r="935" hidden="1" spans="1:2">
      <c r="A935" s="90" t="s">
        <v>1030</v>
      </c>
      <c r="B935" s="62"/>
    </row>
    <row r="936" hidden="1" spans="1:2">
      <c r="A936" s="90" t="s">
        <v>1031</v>
      </c>
      <c r="B936" s="62"/>
    </row>
    <row r="937" hidden="1" spans="1:2">
      <c r="A937" s="90" t="s">
        <v>1032</v>
      </c>
      <c r="B937" s="62"/>
    </row>
    <row r="938" hidden="1" spans="1:2">
      <c r="A938" s="90" t="s">
        <v>1033</v>
      </c>
      <c r="B938" s="62"/>
    </row>
    <row r="939" hidden="1" spans="1:2">
      <c r="A939" s="89" t="s">
        <v>1034</v>
      </c>
      <c r="B939" s="60">
        <f>SUM(B940:B948)</f>
        <v>0</v>
      </c>
    </row>
    <row r="940" hidden="1" spans="1:2">
      <c r="A940" s="90" t="s">
        <v>335</v>
      </c>
      <c r="B940" s="62"/>
    </row>
    <row r="941" hidden="1" spans="1:2">
      <c r="A941" s="90" t="s">
        <v>336</v>
      </c>
      <c r="B941" s="62"/>
    </row>
    <row r="942" hidden="1" spans="1:2">
      <c r="A942" s="90" t="s">
        <v>337</v>
      </c>
      <c r="B942" s="62"/>
    </row>
    <row r="943" hidden="1" spans="1:2">
      <c r="A943" s="90" t="s">
        <v>1035</v>
      </c>
      <c r="B943" s="62"/>
    </row>
    <row r="944" hidden="1" spans="1:2">
      <c r="A944" s="90" t="s">
        <v>1036</v>
      </c>
      <c r="B944" s="62"/>
    </row>
    <row r="945" hidden="1" spans="1:2">
      <c r="A945" s="90" t="s">
        <v>1037</v>
      </c>
      <c r="B945" s="62"/>
    </row>
    <row r="946" hidden="1" spans="1:2">
      <c r="A946" s="90" t="s">
        <v>1038</v>
      </c>
      <c r="B946" s="62"/>
    </row>
    <row r="947" hidden="1" spans="1:2">
      <c r="A947" s="90" t="s">
        <v>1039</v>
      </c>
      <c r="B947" s="62"/>
    </row>
    <row r="948" hidden="1" spans="1:2">
      <c r="A948" s="90" t="s">
        <v>1040</v>
      </c>
      <c r="B948" s="62"/>
    </row>
    <row r="949" hidden="1" spans="1:2">
      <c r="A949" s="89" t="s">
        <v>1041</v>
      </c>
      <c r="B949" s="60">
        <f>SUM(B950:B958)</f>
        <v>0</v>
      </c>
    </row>
    <row r="950" hidden="1" spans="1:2">
      <c r="A950" s="90" t="s">
        <v>335</v>
      </c>
      <c r="B950" s="62"/>
    </row>
    <row r="951" hidden="1" spans="1:2">
      <c r="A951" s="90" t="s">
        <v>336</v>
      </c>
      <c r="B951" s="62"/>
    </row>
    <row r="952" hidden="1" spans="1:2">
      <c r="A952" s="90" t="s">
        <v>337</v>
      </c>
      <c r="B952" s="62"/>
    </row>
    <row r="953" hidden="1" spans="1:2">
      <c r="A953" s="90" t="s">
        <v>1042</v>
      </c>
      <c r="B953" s="62"/>
    </row>
    <row r="954" hidden="1" spans="1:2">
      <c r="A954" s="90" t="s">
        <v>1043</v>
      </c>
      <c r="B954" s="62"/>
    </row>
    <row r="955" hidden="1" spans="1:2">
      <c r="A955" s="90" t="s">
        <v>1044</v>
      </c>
      <c r="B955" s="62"/>
    </row>
    <row r="956" hidden="1" spans="1:2">
      <c r="A956" s="90" t="s">
        <v>1045</v>
      </c>
      <c r="B956" s="62"/>
    </row>
    <row r="957" hidden="1" spans="1:2">
      <c r="A957" s="90" t="s">
        <v>1046</v>
      </c>
      <c r="B957" s="62"/>
    </row>
    <row r="958" hidden="1" spans="1:2">
      <c r="A958" s="90" t="s">
        <v>1047</v>
      </c>
      <c r="B958" s="62"/>
    </row>
    <row r="959" hidden="1" spans="1:2">
      <c r="A959" s="89" t="s">
        <v>1048</v>
      </c>
      <c r="B959" s="60">
        <f>SUM(B960:B963)</f>
        <v>0</v>
      </c>
    </row>
    <row r="960" hidden="1" spans="1:2">
      <c r="A960" s="90" t="s">
        <v>1049</v>
      </c>
      <c r="B960" s="62"/>
    </row>
    <row r="961" hidden="1" spans="1:2">
      <c r="A961" s="90" t="s">
        <v>1050</v>
      </c>
      <c r="B961" s="62"/>
    </row>
    <row r="962" hidden="1" spans="1:2">
      <c r="A962" s="90" t="s">
        <v>1051</v>
      </c>
      <c r="B962" s="62"/>
    </row>
    <row r="963" hidden="1" spans="1:2">
      <c r="A963" s="90" t="s">
        <v>1052</v>
      </c>
      <c r="B963" s="62"/>
    </row>
    <row r="964" hidden="1" spans="1:2">
      <c r="A964" s="89" t="s">
        <v>1053</v>
      </c>
      <c r="B964" s="60">
        <f>SUM(B965:B970)</f>
        <v>0</v>
      </c>
    </row>
    <row r="965" hidden="1" spans="1:2">
      <c r="A965" s="90" t="s">
        <v>335</v>
      </c>
      <c r="B965" s="62"/>
    </row>
    <row r="966" hidden="1" spans="1:2">
      <c r="A966" s="90" t="s">
        <v>336</v>
      </c>
      <c r="B966" s="62"/>
    </row>
    <row r="967" hidden="1" spans="1:2">
      <c r="A967" s="90" t="s">
        <v>337</v>
      </c>
      <c r="B967" s="62"/>
    </row>
    <row r="968" hidden="1" spans="1:2">
      <c r="A968" s="90" t="s">
        <v>1039</v>
      </c>
      <c r="B968" s="62"/>
    </row>
    <row r="969" hidden="1" spans="1:2">
      <c r="A969" s="90" t="s">
        <v>1054</v>
      </c>
      <c r="B969" s="62"/>
    </row>
    <row r="970" hidden="1" spans="1:2">
      <c r="A970" s="90" t="s">
        <v>1055</v>
      </c>
      <c r="B970" s="62"/>
    </row>
    <row r="971" hidden="1" spans="1:2">
      <c r="A971" s="89" t="s">
        <v>1056</v>
      </c>
      <c r="B971" s="60">
        <f>SUM(B972:B975)</f>
        <v>0</v>
      </c>
    </row>
    <row r="972" hidden="1" spans="1:2">
      <c r="A972" s="90" t="s">
        <v>1057</v>
      </c>
      <c r="B972" s="62"/>
    </row>
    <row r="973" hidden="1" spans="1:2">
      <c r="A973" s="90" t="s">
        <v>1058</v>
      </c>
      <c r="B973" s="62"/>
    </row>
    <row r="974" hidden="1" spans="1:2">
      <c r="A974" s="90" t="s">
        <v>1059</v>
      </c>
      <c r="B974" s="62"/>
    </row>
    <row r="975" hidden="1" spans="1:2">
      <c r="A975" s="90" t="s">
        <v>1060</v>
      </c>
      <c r="B975" s="62"/>
    </row>
    <row r="976" spans="1:2">
      <c r="A976" s="89" t="s">
        <v>1061</v>
      </c>
      <c r="B976" s="60">
        <f>SUM(B977:B978)</f>
        <v>160</v>
      </c>
    </row>
    <row r="977" spans="1:2">
      <c r="A977" s="90" t="s">
        <v>1062</v>
      </c>
      <c r="B977" s="62">
        <v>160</v>
      </c>
    </row>
    <row r="978" hidden="1" spans="1:2">
      <c r="A978" s="90" t="s">
        <v>1063</v>
      </c>
      <c r="B978" s="62"/>
    </row>
    <row r="979" spans="1:2">
      <c r="A979" s="88" t="s">
        <v>199</v>
      </c>
      <c r="B979" s="58">
        <f>SUM(B980,B990,B1006,B1011,B1025,B1032,B1039)</f>
        <v>4445</v>
      </c>
    </row>
    <row r="980" hidden="1" spans="1:2">
      <c r="A980" s="89" t="s">
        <v>1064</v>
      </c>
      <c r="B980" s="60">
        <f>SUM(B981:B989)</f>
        <v>0</v>
      </c>
    </row>
    <row r="981" hidden="1" spans="1:2">
      <c r="A981" s="90" t="s">
        <v>335</v>
      </c>
      <c r="B981" s="62"/>
    </row>
    <row r="982" hidden="1" spans="1:2">
      <c r="A982" s="90" t="s">
        <v>336</v>
      </c>
      <c r="B982" s="62"/>
    </row>
    <row r="983" hidden="1" spans="1:2">
      <c r="A983" s="90" t="s">
        <v>337</v>
      </c>
      <c r="B983" s="62"/>
    </row>
    <row r="984" hidden="1" spans="1:2">
      <c r="A984" s="90" t="s">
        <v>1065</v>
      </c>
      <c r="B984" s="62"/>
    </row>
    <row r="985" hidden="1" spans="1:2">
      <c r="A985" s="90" t="s">
        <v>1066</v>
      </c>
      <c r="B985" s="62"/>
    </row>
    <row r="986" hidden="1" spans="1:2">
      <c r="A986" s="90" t="s">
        <v>1067</v>
      </c>
      <c r="B986" s="62"/>
    </row>
    <row r="987" hidden="1" spans="1:2">
      <c r="A987" s="90" t="s">
        <v>1068</v>
      </c>
      <c r="B987" s="62"/>
    </row>
    <row r="988" hidden="1" spans="1:2">
      <c r="A988" s="90" t="s">
        <v>1069</v>
      </c>
      <c r="B988" s="62"/>
    </row>
    <row r="989" hidden="1" spans="1:2">
      <c r="A989" s="90" t="s">
        <v>1070</v>
      </c>
      <c r="B989" s="62"/>
    </row>
    <row r="990" hidden="1" spans="1:2">
      <c r="A990" s="89" t="s">
        <v>1071</v>
      </c>
      <c r="B990" s="60">
        <f>SUM(B991:B1005)</f>
        <v>0</v>
      </c>
    </row>
    <row r="991" hidden="1" spans="1:2">
      <c r="A991" s="90" t="s">
        <v>335</v>
      </c>
      <c r="B991" s="62"/>
    </row>
    <row r="992" hidden="1" spans="1:2">
      <c r="A992" s="90" t="s">
        <v>336</v>
      </c>
      <c r="B992" s="62"/>
    </row>
    <row r="993" hidden="1" spans="1:2">
      <c r="A993" s="90" t="s">
        <v>337</v>
      </c>
      <c r="B993" s="62"/>
    </row>
    <row r="994" hidden="1" spans="1:2">
      <c r="A994" s="90" t="s">
        <v>1072</v>
      </c>
      <c r="B994" s="62"/>
    </row>
    <row r="995" hidden="1" spans="1:2">
      <c r="A995" s="90" t="s">
        <v>1073</v>
      </c>
      <c r="B995" s="62"/>
    </row>
    <row r="996" hidden="1" spans="1:2">
      <c r="A996" s="90" t="s">
        <v>1074</v>
      </c>
      <c r="B996" s="62"/>
    </row>
    <row r="997" hidden="1" spans="1:2">
      <c r="A997" s="90" t="s">
        <v>1075</v>
      </c>
      <c r="B997" s="62"/>
    </row>
    <row r="998" hidden="1" spans="1:2">
      <c r="A998" s="90" t="s">
        <v>1076</v>
      </c>
      <c r="B998" s="62"/>
    </row>
    <row r="999" hidden="1" spans="1:2">
      <c r="A999" s="90" t="s">
        <v>1077</v>
      </c>
      <c r="B999" s="62"/>
    </row>
    <row r="1000" hidden="1" spans="1:2">
      <c r="A1000" s="90" t="s">
        <v>1078</v>
      </c>
      <c r="B1000" s="62"/>
    </row>
    <row r="1001" hidden="1" spans="1:2">
      <c r="A1001" s="90" t="s">
        <v>1079</v>
      </c>
      <c r="B1001" s="62"/>
    </row>
    <row r="1002" hidden="1" spans="1:2">
      <c r="A1002" s="90" t="s">
        <v>1080</v>
      </c>
      <c r="B1002" s="62"/>
    </row>
    <row r="1003" hidden="1" spans="1:2">
      <c r="A1003" s="90" t="s">
        <v>1081</v>
      </c>
      <c r="B1003" s="62"/>
    </row>
    <row r="1004" hidden="1" spans="1:2">
      <c r="A1004" s="90" t="s">
        <v>1082</v>
      </c>
      <c r="B1004" s="62"/>
    </row>
    <row r="1005" hidden="1" spans="1:2">
      <c r="A1005" s="90" t="s">
        <v>1083</v>
      </c>
      <c r="B1005" s="62"/>
    </row>
    <row r="1006" hidden="1" spans="1:2">
      <c r="A1006" s="89" t="s">
        <v>1084</v>
      </c>
      <c r="B1006" s="60">
        <f>SUM(B1007:B1010)</f>
        <v>0</v>
      </c>
    </row>
    <row r="1007" hidden="1" spans="1:2">
      <c r="A1007" s="90" t="s">
        <v>335</v>
      </c>
      <c r="B1007" s="62"/>
    </row>
    <row r="1008" hidden="1" spans="1:2">
      <c r="A1008" s="90" t="s">
        <v>336</v>
      </c>
      <c r="B1008" s="62"/>
    </row>
    <row r="1009" hidden="1" spans="1:2">
      <c r="A1009" s="90" t="s">
        <v>337</v>
      </c>
      <c r="B1009" s="62"/>
    </row>
    <row r="1010" hidden="1" spans="1:2">
      <c r="A1010" s="90" t="s">
        <v>1085</v>
      </c>
      <c r="B1010" s="62"/>
    </row>
    <row r="1011" spans="1:2">
      <c r="A1011" s="89" t="s">
        <v>1086</v>
      </c>
      <c r="B1011" s="60">
        <f>SUM(B1012:B1024)</f>
        <v>81</v>
      </c>
    </row>
    <row r="1012" spans="1:2">
      <c r="A1012" s="90" t="s">
        <v>335</v>
      </c>
      <c r="B1012" s="62">
        <v>81</v>
      </c>
    </row>
    <row r="1013" hidden="1" spans="1:2">
      <c r="A1013" s="90" t="s">
        <v>336</v>
      </c>
      <c r="B1013" s="62"/>
    </row>
    <row r="1014" hidden="1" spans="1:2">
      <c r="A1014" s="90" t="s">
        <v>337</v>
      </c>
      <c r="B1014" s="62"/>
    </row>
    <row r="1015" hidden="1" spans="1:2">
      <c r="A1015" s="90" t="s">
        <v>1087</v>
      </c>
      <c r="B1015" s="62"/>
    </row>
    <row r="1016" hidden="1" spans="1:2">
      <c r="A1016" s="90" t="s">
        <v>1088</v>
      </c>
      <c r="B1016" s="62"/>
    </row>
    <row r="1017" hidden="1" spans="1:2">
      <c r="A1017" s="90" t="s">
        <v>1089</v>
      </c>
      <c r="B1017" s="62"/>
    </row>
    <row r="1018" hidden="1" spans="1:2">
      <c r="A1018" s="90" t="s">
        <v>1090</v>
      </c>
      <c r="B1018" s="62"/>
    </row>
    <row r="1019" hidden="1" spans="1:2">
      <c r="A1019" s="90" t="s">
        <v>1091</v>
      </c>
      <c r="B1019" s="62"/>
    </row>
    <row r="1020" hidden="1" spans="1:2">
      <c r="A1020" s="90" t="s">
        <v>1092</v>
      </c>
      <c r="B1020" s="62"/>
    </row>
    <row r="1021" hidden="1" spans="1:2">
      <c r="A1021" s="90" t="s">
        <v>1093</v>
      </c>
      <c r="B1021" s="62"/>
    </row>
    <row r="1022" hidden="1" spans="1:2">
      <c r="A1022" s="90" t="s">
        <v>1039</v>
      </c>
      <c r="B1022" s="62"/>
    </row>
    <row r="1023" hidden="1" spans="1:2">
      <c r="A1023" s="90" t="s">
        <v>1094</v>
      </c>
      <c r="B1023" s="62"/>
    </row>
    <row r="1024" hidden="1" spans="1:2">
      <c r="A1024" s="90" t="s">
        <v>1095</v>
      </c>
      <c r="B1024" s="62"/>
    </row>
    <row r="1025" spans="1:2">
      <c r="A1025" s="89" t="s">
        <v>1096</v>
      </c>
      <c r="B1025" s="60">
        <f>SUM(B1026:B1031)</f>
        <v>4364</v>
      </c>
    </row>
    <row r="1026" spans="1:2">
      <c r="A1026" s="90" t="s">
        <v>335</v>
      </c>
      <c r="B1026" s="62">
        <v>44</v>
      </c>
    </row>
    <row r="1027" hidden="1" spans="1:2">
      <c r="A1027" s="90" t="s">
        <v>336</v>
      </c>
      <c r="B1027" s="62"/>
    </row>
    <row r="1028" hidden="1" spans="1:2">
      <c r="A1028" s="90" t="s">
        <v>337</v>
      </c>
      <c r="B1028" s="62"/>
    </row>
    <row r="1029" hidden="1" spans="1:2">
      <c r="A1029" s="90" t="s">
        <v>1097</v>
      </c>
      <c r="B1029" s="62"/>
    </row>
    <row r="1030" hidden="1" spans="1:2">
      <c r="A1030" s="90" t="s">
        <v>1098</v>
      </c>
      <c r="B1030" s="62"/>
    </row>
    <row r="1031" spans="1:2">
      <c r="A1031" s="90" t="s">
        <v>1099</v>
      </c>
      <c r="B1031" s="62">
        <v>4320</v>
      </c>
    </row>
    <row r="1032" hidden="1" spans="1:2">
      <c r="A1032" s="89" t="s">
        <v>1100</v>
      </c>
      <c r="B1032" s="60">
        <f>SUM(B1033:B1038)</f>
        <v>0</v>
      </c>
    </row>
    <row r="1033" hidden="1" spans="1:2">
      <c r="A1033" s="90" t="s">
        <v>335</v>
      </c>
      <c r="B1033" s="62"/>
    </row>
    <row r="1034" hidden="1" spans="1:2">
      <c r="A1034" s="90" t="s">
        <v>336</v>
      </c>
      <c r="B1034" s="62"/>
    </row>
    <row r="1035" hidden="1" spans="1:2">
      <c r="A1035" s="90" t="s">
        <v>337</v>
      </c>
      <c r="B1035" s="62"/>
    </row>
    <row r="1036" hidden="1" spans="1:2">
      <c r="A1036" s="90" t="s">
        <v>1101</v>
      </c>
      <c r="B1036" s="62"/>
    </row>
    <row r="1037" hidden="1" spans="1:2">
      <c r="A1037" s="90" t="s">
        <v>1102</v>
      </c>
      <c r="B1037" s="62"/>
    </row>
    <row r="1038" hidden="1" spans="1:2">
      <c r="A1038" s="90" t="s">
        <v>1103</v>
      </c>
      <c r="B1038" s="62"/>
    </row>
    <row r="1039" hidden="1" spans="1:2">
      <c r="A1039" s="89" t="s">
        <v>1104</v>
      </c>
      <c r="B1039" s="60">
        <f>SUM(B1040:B1044)</f>
        <v>0</v>
      </c>
    </row>
    <row r="1040" hidden="1" spans="1:2">
      <c r="A1040" s="90" t="s">
        <v>1105</v>
      </c>
      <c r="B1040" s="62"/>
    </row>
    <row r="1041" hidden="1" spans="1:2">
      <c r="A1041" s="90" t="s">
        <v>1106</v>
      </c>
      <c r="B1041" s="62"/>
    </row>
    <row r="1042" hidden="1" spans="1:2">
      <c r="A1042" s="90" t="s">
        <v>1107</v>
      </c>
      <c r="B1042" s="62"/>
    </row>
    <row r="1043" hidden="1" spans="1:2">
      <c r="A1043" s="90" t="s">
        <v>1108</v>
      </c>
      <c r="B1043" s="62"/>
    </row>
    <row r="1044" hidden="1" spans="1:2">
      <c r="A1044" s="90" t="s">
        <v>1109</v>
      </c>
      <c r="B1044" s="62"/>
    </row>
    <row r="1045" hidden="1" spans="1:2">
      <c r="A1045" s="88" t="s">
        <v>93</v>
      </c>
      <c r="B1045" s="58">
        <f>SUM(B1046,B1056,B1062)</f>
        <v>0</v>
      </c>
    </row>
    <row r="1046" hidden="1" spans="1:2">
      <c r="A1046" s="89" t="s">
        <v>1110</v>
      </c>
      <c r="B1046" s="60">
        <f>SUM(B1047:B1055)</f>
        <v>0</v>
      </c>
    </row>
    <row r="1047" hidden="1" spans="1:2">
      <c r="A1047" s="90" t="s">
        <v>335</v>
      </c>
      <c r="B1047" s="62"/>
    </row>
    <row r="1048" hidden="1" spans="1:2">
      <c r="A1048" s="90" t="s">
        <v>336</v>
      </c>
      <c r="B1048" s="62"/>
    </row>
    <row r="1049" hidden="1" spans="1:2">
      <c r="A1049" s="90" t="s">
        <v>337</v>
      </c>
      <c r="B1049" s="62"/>
    </row>
    <row r="1050" hidden="1" spans="1:2">
      <c r="A1050" s="90" t="s">
        <v>1111</v>
      </c>
      <c r="B1050" s="62"/>
    </row>
    <row r="1051" hidden="1" spans="1:2">
      <c r="A1051" s="90" t="s">
        <v>1112</v>
      </c>
      <c r="B1051" s="62"/>
    </row>
    <row r="1052" hidden="1" spans="1:2">
      <c r="A1052" s="90" t="s">
        <v>1113</v>
      </c>
      <c r="B1052" s="62"/>
    </row>
    <row r="1053" hidden="1" spans="1:2">
      <c r="A1053" s="90" t="s">
        <v>1114</v>
      </c>
      <c r="B1053" s="62"/>
    </row>
    <row r="1054" hidden="1" spans="1:2">
      <c r="A1054" s="90" t="s">
        <v>344</v>
      </c>
      <c r="B1054" s="62"/>
    </row>
    <row r="1055" hidden="1" spans="1:2">
      <c r="A1055" s="90" t="s">
        <v>1115</v>
      </c>
      <c r="B1055" s="62"/>
    </row>
    <row r="1056" hidden="1" spans="1:2">
      <c r="A1056" s="89" t="s">
        <v>1116</v>
      </c>
      <c r="B1056" s="60">
        <f>SUM(B1057:B1061)</f>
        <v>0</v>
      </c>
    </row>
    <row r="1057" hidden="1" spans="1:2">
      <c r="A1057" s="90" t="s">
        <v>335</v>
      </c>
      <c r="B1057" s="62"/>
    </row>
    <row r="1058" hidden="1" spans="1:2">
      <c r="A1058" s="90" t="s">
        <v>336</v>
      </c>
      <c r="B1058" s="62"/>
    </row>
    <row r="1059" hidden="1" spans="1:2">
      <c r="A1059" s="90" t="s">
        <v>337</v>
      </c>
      <c r="B1059" s="62"/>
    </row>
    <row r="1060" hidden="1" spans="1:2">
      <c r="A1060" s="90" t="s">
        <v>1117</v>
      </c>
      <c r="B1060" s="62"/>
    </row>
    <row r="1061" hidden="1" spans="1:2">
      <c r="A1061" s="90" t="s">
        <v>1118</v>
      </c>
      <c r="B1061" s="62"/>
    </row>
    <row r="1062" hidden="1" spans="1:2">
      <c r="A1062" s="89" t="s">
        <v>1119</v>
      </c>
      <c r="B1062" s="60">
        <f>B1063+B1064</f>
        <v>0</v>
      </c>
    </row>
    <row r="1063" hidden="1" spans="1:2">
      <c r="A1063" s="90" t="s">
        <v>1120</v>
      </c>
      <c r="B1063" s="62"/>
    </row>
    <row r="1064" hidden="1" spans="1:2">
      <c r="A1064" s="90" t="s">
        <v>1121</v>
      </c>
      <c r="B1064" s="62"/>
    </row>
    <row r="1065" spans="1:2">
      <c r="A1065" s="88" t="s">
        <v>94</v>
      </c>
      <c r="B1065" s="58">
        <f>SUM(B1066,B1073,B1079)</f>
        <v>3</v>
      </c>
    </row>
    <row r="1066" spans="1:2">
      <c r="A1066" s="89" t="s">
        <v>1122</v>
      </c>
      <c r="B1066" s="60">
        <f>SUM(B1067:B1072)</f>
        <v>3</v>
      </c>
    </row>
    <row r="1067" hidden="1" spans="1:2">
      <c r="A1067" s="90" t="s">
        <v>335</v>
      </c>
      <c r="B1067" s="62"/>
    </row>
    <row r="1068" spans="1:2">
      <c r="A1068" s="90" t="s">
        <v>336</v>
      </c>
      <c r="B1068" s="62">
        <v>3</v>
      </c>
    </row>
    <row r="1069" hidden="1" spans="1:2">
      <c r="A1069" s="90" t="s">
        <v>337</v>
      </c>
      <c r="B1069" s="62"/>
    </row>
    <row r="1070" hidden="1" spans="1:2">
      <c r="A1070" s="90" t="s">
        <v>1123</v>
      </c>
      <c r="B1070" s="62"/>
    </row>
    <row r="1071" hidden="1" spans="1:2">
      <c r="A1071" s="90" t="s">
        <v>344</v>
      </c>
      <c r="B1071" s="62"/>
    </row>
    <row r="1072" hidden="1" spans="1:2">
      <c r="A1072" s="90" t="s">
        <v>1124</v>
      </c>
      <c r="B1072" s="62"/>
    </row>
    <row r="1073" hidden="1" spans="1:2">
      <c r="A1073" s="89" t="s">
        <v>1125</v>
      </c>
      <c r="B1073" s="60">
        <f>SUM(B1074:B1078)</f>
        <v>0</v>
      </c>
    </row>
    <row r="1074" hidden="1" spans="1:2">
      <c r="A1074" s="90" t="s">
        <v>1126</v>
      </c>
      <c r="B1074" s="62"/>
    </row>
    <row r="1075" hidden="1" spans="1:2">
      <c r="A1075" s="91" t="s">
        <v>1127</v>
      </c>
      <c r="B1075" s="62"/>
    </row>
    <row r="1076" hidden="1" spans="1:2">
      <c r="A1076" s="90" t="s">
        <v>1128</v>
      </c>
      <c r="B1076" s="62"/>
    </row>
    <row r="1077" hidden="1" spans="1:2">
      <c r="A1077" s="90" t="s">
        <v>1129</v>
      </c>
      <c r="B1077" s="62"/>
    </row>
    <row r="1078" hidden="1" spans="1:2">
      <c r="A1078" s="90" t="s">
        <v>1130</v>
      </c>
      <c r="B1078" s="62"/>
    </row>
    <row r="1079" hidden="1" spans="1:2">
      <c r="A1079" s="89" t="s">
        <v>1131</v>
      </c>
      <c r="B1079" s="60"/>
    </row>
    <row r="1080" hidden="1" spans="1:2">
      <c r="A1080" s="88" t="s">
        <v>1132</v>
      </c>
      <c r="B1080" s="58">
        <f>SUM(B1081:B1089)</f>
        <v>0</v>
      </c>
    </row>
    <row r="1081" hidden="1" spans="1:2">
      <c r="A1081" s="90" t="s">
        <v>1133</v>
      </c>
      <c r="B1081" s="62"/>
    </row>
    <row r="1082" hidden="1" spans="1:2">
      <c r="A1082" s="90" t="s">
        <v>1134</v>
      </c>
      <c r="B1082" s="62"/>
    </row>
    <row r="1083" hidden="1" spans="1:2">
      <c r="A1083" s="90" t="s">
        <v>1135</v>
      </c>
      <c r="B1083" s="62"/>
    </row>
    <row r="1084" hidden="1" spans="1:2">
      <c r="A1084" s="90" t="s">
        <v>1136</v>
      </c>
      <c r="B1084" s="62"/>
    </row>
    <row r="1085" hidden="1" spans="1:2">
      <c r="A1085" s="90" t="s">
        <v>1137</v>
      </c>
      <c r="B1085" s="62"/>
    </row>
    <row r="1086" hidden="1" spans="1:2">
      <c r="A1086" s="90" t="s">
        <v>1138</v>
      </c>
      <c r="B1086" s="62"/>
    </row>
    <row r="1087" hidden="1" spans="1:2">
      <c r="A1087" s="90" t="s">
        <v>1139</v>
      </c>
      <c r="B1087" s="62"/>
    </row>
    <row r="1088" hidden="1" spans="1:2">
      <c r="A1088" s="90" t="s">
        <v>1140</v>
      </c>
      <c r="B1088" s="62"/>
    </row>
    <row r="1089" hidden="1" spans="1:2">
      <c r="A1089" s="90" t="s">
        <v>1141</v>
      </c>
      <c r="B1089" s="62"/>
    </row>
    <row r="1090" spans="1:2">
      <c r="A1090" s="88" t="s">
        <v>1142</v>
      </c>
      <c r="B1090" s="58">
        <f>SUM(B1091,B1118,B1133)</f>
        <v>64</v>
      </c>
    </row>
    <row r="1091" spans="1:2">
      <c r="A1091" s="89" t="s">
        <v>1143</v>
      </c>
      <c r="B1091" s="60">
        <f>SUM(B1092:B1117)</f>
        <v>44</v>
      </c>
    </row>
    <row r="1092" spans="1:2">
      <c r="A1092" s="90" t="s">
        <v>335</v>
      </c>
      <c r="B1092" s="62">
        <v>10</v>
      </c>
    </row>
    <row r="1093" hidden="1" spans="1:2">
      <c r="A1093" s="90" t="s">
        <v>336</v>
      </c>
      <c r="B1093" s="62"/>
    </row>
    <row r="1094" hidden="1" spans="1:2">
      <c r="A1094" s="90" t="s">
        <v>337</v>
      </c>
      <c r="B1094" s="62"/>
    </row>
    <row r="1095" hidden="1" spans="1:2">
      <c r="A1095" s="90" t="s">
        <v>1144</v>
      </c>
      <c r="B1095" s="62"/>
    </row>
    <row r="1096" hidden="1" spans="1:2">
      <c r="A1096" s="90" t="s">
        <v>1145</v>
      </c>
      <c r="B1096" s="62"/>
    </row>
    <row r="1097" hidden="1" spans="1:2">
      <c r="A1097" s="90" t="s">
        <v>1146</v>
      </c>
      <c r="B1097" s="62"/>
    </row>
    <row r="1098" spans="1:2">
      <c r="A1098" s="90" t="s">
        <v>1147</v>
      </c>
      <c r="B1098" s="62">
        <v>34</v>
      </c>
    </row>
    <row r="1099" hidden="1" spans="1:2">
      <c r="A1099" s="90" t="s">
        <v>1148</v>
      </c>
      <c r="B1099" s="62"/>
    </row>
    <row r="1100" hidden="1" spans="1:2">
      <c r="A1100" s="90" t="s">
        <v>1149</v>
      </c>
      <c r="B1100" s="62"/>
    </row>
    <row r="1101" hidden="1" spans="1:2">
      <c r="A1101" s="90" t="s">
        <v>1150</v>
      </c>
      <c r="B1101" s="62"/>
    </row>
    <row r="1102" hidden="1" spans="1:2">
      <c r="A1102" s="90" t="s">
        <v>1151</v>
      </c>
      <c r="B1102" s="62"/>
    </row>
    <row r="1103" hidden="1" spans="1:2">
      <c r="A1103" s="90" t="s">
        <v>1152</v>
      </c>
      <c r="B1103" s="62"/>
    </row>
    <row r="1104" hidden="1" spans="1:2">
      <c r="A1104" s="90" t="s">
        <v>1153</v>
      </c>
      <c r="B1104" s="62"/>
    </row>
    <row r="1105" hidden="1" spans="1:2">
      <c r="A1105" s="90" t="s">
        <v>1154</v>
      </c>
      <c r="B1105" s="62"/>
    </row>
    <row r="1106" hidden="1" spans="1:2">
      <c r="A1106" s="90" t="s">
        <v>1155</v>
      </c>
      <c r="B1106" s="62"/>
    </row>
    <row r="1107" hidden="1" spans="1:2">
      <c r="A1107" s="90" t="s">
        <v>1156</v>
      </c>
      <c r="B1107" s="62"/>
    </row>
    <row r="1108" hidden="1" spans="1:2">
      <c r="A1108" s="90" t="s">
        <v>1157</v>
      </c>
      <c r="B1108" s="62"/>
    </row>
    <row r="1109" hidden="1" spans="1:2">
      <c r="A1109" s="90" t="s">
        <v>1158</v>
      </c>
      <c r="B1109" s="62"/>
    </row>
    <row r="1110" hidden="1" spans="1:2">
      <c r="A1110" s="90" t="s">
        <v>1159</v>
      </c>
      <c r="B1110" s="62"/>
    </row>
    <row r="1111" hidden="1" spans="1:2">
      <c r="A1111" s="90" t="s">
        <v>1160</v>
      </c>
      <c r="B1111" s="62"/>
    </row>
    <row r="1112" hidden="1" spans="1:2">
      <c r="A1112" s="90" t="s">
        <v>1161</v>
      </c>
      <c r="B1112" s="62"/>
    </row>
    <row r="1113" hidden="1" spans="1:2">
      <c r="A1113" s="90" t="s">
        <v>1162</v>
      </c>
      <c r="B1113" s="62"/>
    </row>
    <row r="1114" hidden="1" spans="1:2">
      <c r="A1114" s="90" t="s">
        <v>1163</v>
      </c>
      <c r="B1114" s="62"/>
    </row>
    <row r="1115" hidden="1" spans="1:2">
      <c r="A1115" s="90" t="s">
        <v>1164</v>
      </c>
      <c r="B1115" s="62"/>
    </row>
    <row r="1116" hidden="1" spans="1:2">
      <c r="A1116" s="90" t="s">
        <v>344</v>
      </c>
      <c r="B1116" s="62"/>
    </row>
    <row r="1117" hidden="1" spans="1:2">
      <c r="A1117" s="90" t="s">
        <v>1165</v>
      </c>
      <c r="B1117" s="62"/>
    </row>
    <row r="1118" spans="1:2">
      <c r="A1118" s="89" t="s">
        <v>1166</v>
      </c>
      <c r="B1118" s="60">
        <f>SUM(B1119:B1132)</f>
        <v>10</v>
      </c>
    </row>
    <row r="1119" hidden="1" spans="1:2">
      <c r="A1119" s="90" t="s">
        <v>335</v>
      </c>
      <c r="B1119" s="62"/>
    </row>
    <row r="1120" spans="1:2">
      <c r="A1120" s="90" t="s">
        <v>336</v>
      </c>
      <c r="B1120" s="62">
        <v>10</v>
      </c>
    </row>
    <row r="1121" hidden="1" spans="1:2">
      <c r="A1121" s="90" t="s">
        <v>337</v>
      </c>
      <c r="B1121" s="62"/>
    </row>
    <row r="1122" hidden="1" spans="1:2">
      <c r="A1122" s="90" t="s">
        <v>1167</v>
      </c>
      <c r="B1122" s="62"/>
    </row>
    <row r="1123" hidden="1" spans="1:2">
      <c r="A1123" s="90" t="s">
        <v>1168</v>
      </c>
      <c r="B1123" s="62"/>
    </row>
    <row r="1124" hidden="1" spans="1:2">
      <c r="A1124" s="90" t="s">
        <v>1169</v>
      </c>
      <c r="B1124" s="62"/>
    </row>
    <row r="1125" hidden="1" spans="1:2">
      <c r="A1125" s="90" t="s">
        <v>1170</v>
      </c>
      <c r="B1125" s="62"/>
    </row>
    <row r="1126" hidden="1" spans="1:2">
      <c r="A1126" s="90" t="s">
        <v>1171</v>
      </c>
      <c r="B1126" s="62"/>
    </row>
    <row r="1127" hidden="1" spans="1:2">
      <c r="A1127" s="90" t="s">
        <v>1172</v>
      </c>
      <c r="B1127" s="62"/>
    </row>
    <row r="1128" hidden="1" spans="1:2">
      <c r="A1128" s="90" t="s">
        <v>1173</v>
      </c>
      <c r="B1128" s="62"/>
    </row>
    <row r="1129" hidden="1" spans="1:2">
      <c r="A1129" s="90" t="s">
        <v>1174</v>
      </c>
      <c r="B1129" s="62"/>
    </row>
    <row r="1130" hidden="1" spans="1:2">
      <c r="A1130" s="90" t="s">
        <v>1175</v>
      </c>
      <c r="B1130" s="62"/>
    </row>
    <row r="1131" hidden="1" spans="1:2">
      <c r="A1131" s="90" t="s">
        <v>1176</v>
      </c>
      <c r="B1131" s="62"/>
    </row>
    <row r="1132" hidden="1" spans="1:2">
      <c r="A1132" s="90" t="s">
        <v>1177</v>
      </c>
      <c r="B1132" s="62"/>
    </row>
    <row r="1133" spans="1:2">
      <c r="A1133" s="89" t="s">
        <v>1178</v>
      </c>
      <c r="B1133" s="60">
        <v>10</v>
      </c>
    </row>
    <row r="1134" spans="1:2">
      <c r="A1134" s="88" t="s">
        <v>1179</v>
      </c>
      <c r="B1134" s="58">
        <f>SUM(B1135,B1146,B1150)</f>
        <v>24</v>
      </c>
    </row>
    <row r="1135" spans="1:2">
      <c r="A1135" s="89" t="s">
        <v>1180</v>
      </c>
      <c r="B1135" s="60">
        <f>SUM(B1136:B1145)</f>
        <v>24</v>
      </c>
    </row>
    <row r="1136" hidden="1" spans="1:2">
      <c r="A1136" s="90" t="s">
        <v>1181</v>
      </c>
      <c r="B1136" s="62"/>
    </row>
    <row r="1137" hidden="1" spans="1:2">
      <c r="A1137" s="90" t="s">
        <v>1182</v>
      </c>
      <c r="B1137" s="62"/>
    </row>
    <row r="1138" hidden="1" spans="1:2">
      <c r="A1138" s="90" t="s">
        <v>1183</v>
      </c>
      <c r="B1138" s="62"/>
    </row>
    <row r="1139" hidden="1" spans="1:2">
      <c r="A1139" s="90" t="s">
        <v>1184</v>
      </c>
      <c r="B1139" s="62"/>
    </row>
    <row r="1140" hidden="1" spans="1:2">
      <c r="A1140" s="90" t="s">
        <v>1185</v>
      </c>
      <c r="B1140" s="62"/>
    </row>
    <row r="1141" spans="1:2">
      <c r="A1141" s="90" t="s">
        <v>1186</v>
      </c>
      <c r="B1141" s="62">
        <v>24</v>
      </c>
    </row>
    <row r="1142" hidden="1" spans="1:2">
      <c r="A1142" s="90" t="s">
        <v>1187</v>
      </c>
      <c r="B1142" s="62"/>
    </row>
    <row r="1143" hidden="1" spans="1:2">
      <c r="A1143" s="90" t="s">
        <v>1188</v>
      </c>
      <c r="B1143" s="62"/>
    </row>
    <row r="1144" hidden="1" spans="1:2">
      <c r="A1144" s="90" t="s">
        <v>1189</v>
      </c>
      <c r="B1144" s="62"/>
    </row>
    <row r="1145" hidden="1" spans="1:2">
      <c r="A1145" s="90" t="s">
        <v>1190</v>
      </c>
      <c r="B1145" s="62"/>
    </row>
    <row r="1146" hidden="1" spans="1:2">
      <c r="A1146" s="89" t="s">
        <v>1191</v>
      </c>
      <c r="B1146" s="60">
        <f>SUM(B1147:B1149)</f>
        <v>0</v>
      </c>
    </row>
    <row r="1147" hidden="1" spans="1:2">
      <c r="A1147" s="90" t="s">
        <v>1192</v>
      </c>
      <c r="B1147" s="62"/>
    </row>
    <row r="1148" hidden="1" spans="1:2">
      <c r="A1148" s="90" t="s">
        <v>1193</v>
      </c>
      <c r="B1148" s="62"/>
    </row>
    <row r="1149" hidden="1" spans="1:2">
      <c r="A1149" s="90" t="s">
        <v>1194</v>
      </c>
      <c r="B1149" s="62"/>
    </row>
    <row r="1150" hidden="1" spans="1:2">
      <c r="A1150" s="89" t="s">
        <v>1195</v>
      </c>
      <c r="B1150" s="60">
        <f>SUM(B1151:B1153)</f>
        <v>0</v>
      </c>
    </row>
    <row r="1151" hidden="1" spans="1:2">
      <c r="A1151" s="90" t="s">
        <v>1196</v>
      </c>
      <c r="B1151" s="62"/>
    </row>
    <row r="1152" hidden="1" spans="1:2">
      <c r="A1152" s="90" t="s">
        <v>1197</v>
      </c>
      <c r="B1152" s="62"/>
    </row>
    <row r="1153" hidden="1" spans="1:2">
      <c r="A1153" s="90" t="s">
        <v>1198</v>
      </c>
      <c r="B1153" s="62"/>
    </row>
    <row r="1154" hidden="1" spans="1:2">
      <c r="A1154" s="88" t="s">
        <v>1199</v>
      </c>
      <c r="B1154" s="58">
        <f>SUM(B1155,B1170,B1184,B1189,B1195)</f>
        <v>0</v>
      </c>
    </row>
    <row r="1155" hidden="1" spans="1:2">
      <c r="A1155" s="89" t="s">
        <v>1200</v>
      </c>
      <c r="B1155" s="60">
        <f>SUM(B1156:B1169)</f>
        <v>0</v>
      </c>
    </row>
    <row r="1156" hidden="1" spans="1:2">
      <c r="A1156" s="90" t="s">
        <v>335</v>
      </c>
      <c r="B1156" s="62"/>
    </row>
    <row r="1157" hidden="1" spans="1:2">
      <c r="A1157" s="90" t="s">
        <v>336</v>
      </c>
      <c r="B1157" s="62"/>
    </row>
    <row r="1158" hidden="1" spans="1:2">
      <c r="A1158" s="90" t="s">
        <v>337</v>
      </c>
      <c r="B1158" s="62"/>
    </row>
    <row r="1159" hidden="1" spans="1:2">
      <c r="A1159" s="90" t="s">
        <v>1201</v>
      </c>
      <c r="B1159" s="62"/>
    </row>
    <row r="1160" hidden="1" spans="1:2">
      <c r="A1160" s="90" t="s">
        <v>1202</v>
      </c>
      <c r="B1160" s="62"/>
    </row>
    <row r="1161" hidden="1" spans="1:2">
      <c r="A1161" s="90" t="s">
        <v>1203</v>
      </c>
      <c r="B1161" s="62"/>
    </row>
    <row r="1162" hidden="1" spans="1:2">
      <c r="A1162" s="90" t="s">
        <v>1204</v>
      </c>
      <c r="B1162" s="62"/>
    </row>
    <row r="1163" hidden="1" spans="1:2">
      <c r="A1163" s="90" t="s">
        <v>1205</v>
      </c>
      <c r="B1163" s="62"/>
    </row>
    <row r="1164" hidden="1" spans="1:2">
      <c r="A1164" s="90" t="s">
        <v>1206</v>
      </c>
      <c r="B1164" s="62"/>
    </row>
    <row r="1165" hidden="1" spans="1:2">
      <c r="A1165" s="90" t="s">
        <v>1207</v>
      </c>
      <c r="B1165" s="62"/>
    </row>
    <row r="1166" hidden="1" spans="1:2">
      <c r="A1166" s="90" t="s">
        <v>1208</v>
      </c>
      <c r="B1166" s="62"/>
    </row>
    <row r="1167" hidden="1" spans="1:2">
      <c r="A1167" s="90" t="s">
        <v>1209</v>
      </c>
      <c r="B1167" s="62"/>
    </row>
    <row r="1168" hidden="1" spans="1:2">
      <c r="A1168" s="90" t="s">
        <v>344</v>
      </c>
      <c r="B1168" s="62"/>
    </row>
    <row r="1169" hidden="1" spans="1:2">
      <c r="A1169" s="90" t="s">
        <v>1210</v>
      </c>
      <c r="B1169" s="62"/>
    </row>
    <row r="1170" hidden="1" spans="1:2">
      <c r="A1170" s="89" t="s">
        <v>1211</v>
      </c>
      <c r="B1170" s="60">
        <f>SUM(B1171:B1183)</f>
        <v>0</v>
      </c>
    </row>
    <row r="1171" hidden="1" spans="1:2">
      <c r="A1171" s="90" t="s">
        <v>335</v>
      </c>
      <c r="B1171" s="62"/>
    </row>
    <row r="1172" hidden="1" spans="1:2">
      <c r="A1172" s="90" t="s">
        <v>336</v>
      </c>
      <c r="B1172" s="62"/>
    </row>
    <row r="1173" hidden="1" spans="1:2">
      <c r="A1173" s="90" t="s">
        <v>337</v>
      </c>
      <c r="B1173" s="62"/>
    </row>
    <row r="1174" hidden="1" spans="1:2">
      <c r="A1174" s="90" t="s">
        <v>1212</v>
      </c>
      <c r="B1174" s="62"/>
    </row>
    <row r="1175" hidden="1" spans="1:2">
      <c r="A1175" s="90" t="s">
        <v>1213</v>
      </c>
      <c r="B1175" s="62"/>
    </row>
    <row r="1176" hidden="1" spans="1:2">
      <c r="A1176" s="90" t="s">
        <v>1214</v>
      </c>
      <c r="B1176" s="62"/>
    </row>
    <row r="1177" hidden="1" spans="1:2">
      <c r="A1177" s="90" t="s">
        <v>1215</v>
      </c>
      <c r="B1177" s="62"/>
    </row>
    <row r="1178" hidden="1" spans="1:2">
      <c r="A1178" s="90" t="s">
        <v>1216</v>
      </c>
      <c r="B1178" s="62"/>
    </row>
    <row r="1179" hidden="1" spans="1:2">
      <c r="A1179" s="90" t="s">
        <v>1217</v>
      </c>
      <c r="B1179" s="62"/>
    </row>
    <row r="1180" hidden="1" spans="1:2">
      <c r="A1180" s="90" t="s">
        <v>1218</v>
      </c>
      <c r="B1180" s="62"/>
    </row>
    <row r="1181" hidden="1" spans="1:2">
      <c r="A1181" s="90" t="s">
        <v>1219</v>
      </c>
      <c r="B1181" s="62"/>
    </row>
    <row r="1182" hidden="1" spans="1:2">
      <c r="A1182" s="90" t="s">
        <v>344</v>
      </c>
      <c r="B1182" s="62"/>
    </row>
    <row r="1183" hidden="1" spans="1:2">
      <c r="A1183" s="90" t="s">
        <v>1220</v>
      </c>
      <c r="B1183" s="62"/>
    </row>
    <row r="1184" hidden="1" spans="1:2">
      <c r="A1184" s="89" t="s">
        <v>1221</v>
      </c>
      <c r="B1184" s="60">
        <f>SUM(B1185:B1188)</f>
        <v>0</v>
      </c>
    </row>
    <row r="1185" hidden="1" spans="1:2">
      <c r="A1185" s="90" t="s">
        <v>1222</v>
      </c>
      <c r="B1185" s="62"/>
    </row>
    <row r="1186" hidden="1" spans="1:2">
      <c r="A1186" s="90" t="s">
        <v>1223</v>
      </c>
      <c r="B1186" s="62"/>
    </row>
    <row r="1187" hidden="1" spans="1:2">
      <c r="A1187" s="90" t="s">
        <v>1224</v>
      </c>
      <c r="B1187" s="62"/>
    </row>
    <row r="1188" hidden="1" spans="1:2">
      <c r="A1188" s="90" t="s">
        <v>1225</v>
      </c>
      <c r="B1188" s="62"/>
    </row>
    <row r="1189" hidden="1" spans="1:2">
      <c r="A1189" s="89" t="s">
        <v>1226</v>
      </c>
      <c r="B1189" s="60">
        <f>SUM(B1190:B1194)</f>
        <v>0</v>
      </c>
    </row>
    <row r="1190" hidden="1" spans="1:2">
      <c r="A1190" s="90" t="s">
        <v>1227</v>
      </c>
      <c r="B1190" s="62"/>
    </row>
    <row r="1191" hidden="1" spans="1:2">
      <c r="A1191" s="90" t="s">
        <v>1228</v>
      </c>
      <c r="B1191" s="62"/>
    </row>
    <row r="1192" hidden="1" spans="1:2">
      <c r="A1192" s="90" t="s">
        <v>1229</v>
      </c>
      <c r="B1192" s="62"/>
    </row>
    <row r="1193" hidden="1" spans="1:2">
      <c r="A1193" s="90" t="s">
        <v>1230</v>
      </c>
      <c r="B1193" s="62"/>
    </row>
    <row r="1194" hidden="1" spans="1:2">
      <c r="A1194" s="90" t="s">
        <v>1231</v>
      </c>
      <c r="B1194" s="62"/>
    </row>
    <row r="1195" hidden="1" spans="1:2">
      <c r="A1195" s="89" t="s">
        <v>1232</v>
      </c>
      <c r="B1195" s="60">
        <f>SUM(B1196:B1206)</f>
        <v>0</v>
      </c>
    </row>
    <row r="1196" hidden="1" spans="1:2">
      <c r="A1196" s="90" t="s">
        <v>1233</v>
      </c>
      <c r="B1196" s="62"/>
    </row>
    <row r="1197" hidden="1" spans="1:2">
      <c r="A1197" s="90" t="s">
        <v>1234</v>
      </c>
      <c r="B1197" s="62"/>
    </row>
    <row r="1198" hidden="1" spans="1:2">
      <c r="A1198" s="90" t="s">
        <v>1235</v>
      </c>
      <c r="B1198" s="62"/>
    </row>
    <row r="1199" hidden="1" spans="1:2">
      <c r="A1199" s="90" t="s">
        <v>1236</v>
      </c>
      <c r="B1199" s="62"/>
    </row>
    <row r="1200" hidden="1" spans="1:2">
      <c r="A1200" s="90" t="s">
        <v>1237</v>
      </c>
      <c r="B1200" s="62"/>
    </row>
    <row r="1201" hidden="1" spans="1:2">
      <c r="A1201" s="90" t="s">
        <v>1238</v>
      </c>
      <c r="B1201" s="62"/>
    </row>
    <row r="1202" hidden="1" spans="1:2">
      <c r="A1202" s="90" t="s">
        <v>1239</v>
      </c>
      <c r="B1202" s="62"/>
    </row>
    <row r="1203" hidden="1" spans="1:2">
      <c r="A1203" s="90" t="s">
        <v>1240</v>
      </c>
      <c r="B1203" s="62"/>
    </row>
    <row r="1204" hidden="1" spans="1:2">
      <c r="A1204" s="90" t="s">
        <v>1241</v>
      </c>
      <c r="B1204" s="62"/>
    </row>
    <row r="1205" hidden="1" spans="1:2">
      <c r="A1205" s="90" t="s">
        <v>1242</v>
      </c>
      <c r="B1205" s="62"/>
    </row>
    <row r="1206" hidden="1" spans="1:2">
      <c r="A1206" s="90" t="s">
        <v>1243</v>
      </c>
      <c r="B1206" s="62"/>
    </row>
    <row r="1207" spans="1:2">
      <c r="A1207" s="88" t="s">
        <v>1244</v>
      </c>
      <c r="B1207" s="58">
        <f>SUM(B1208,B1220,B1226,B1232,B1240,B1253,B1257,B1263)</f>
        <v>736</v>
      </c>
    </row>
    <row r="1208" spans="1:2">
      <c r="A1208" s="89" t="s">
        <v>1245</v>
      </c>
      <c r="B1208" s="60">
        <f>SUM(B1209:B1219)</f>
        <v>318</v>
      </c>
    </row>
    <row r="1209" spans="1:2">
      <c r="A1209" s="90" t="s">
        <v>335</v>
      </c>
      <c r="B1209" s="62">
        <v>208</v>
      </c>
    </row>
    <row r="1210" hidden="1" spans="1:2">
      <c r="A1210" s="90" t="s">
        <v>336</v>
      </c>
      <c r="B1210" s="62"/>
    </row>
    <row r="1211" hidden="1" spans="1:2">
      <c r="A1211" s="90" t="s">
        <v>337</v>
      </c>
      <c r="B1211" s="62"/>
    </row>
    <row r="1212" hidden="1" spans="1:2">
      <c r="A1212" s="90" t="s">
        <v>1246</v>
      </c>
      <c r="B1212" s="62"/>
    </row>
    <row r="1213" hidden="1" spans="1:2">
      <c r="A1213" s="90" t="s">
        <v>1247</v>
      </c>
      <c r="B1213" s="62"/>
    </row>
    <row r="1214" spans="1:2">
      <c r="A1214" s="90" t="s">
        <v>1248</v>
      </c>
      <c r="B1214" s="62">
        <v>110</v>
      </c>
    </row>
    <row r="1215" hidden="1" spans="1:2">
      <c r="A1215" s="90" t="s">
        <v>1249</v>
      </c>
      <c r="B1215" s="62"/>
    </row>
    <row r="1216" hidden="1" spans="1:2">
      <c r="A1216" s="90" t="s">
        <v>1250</v>
      </c>
      <c r="B1216" s="62"/>
    </row>
    <row r="1217" hidden="1" spans="1:2">
      <c r="A1217" s="90" t="s">
        <v>1251</v>
      </c>
      <c r="B1217" s="62"/>
    </row>
    <row r="1218" hidden="1" spans="1:2">
      <c r="A1218" s="90" t="s">
        <v>344</v>
      </c>
      <c r="B1218" s="62"/>
    </row>
    <row r="1219" hidden="1" spans="1:2">
      <c r="A1219" s="90" t="s">
        <v>1252</v>
      </c>
      <c r="B1219" s="62"/>
    </row>
    <row r="1220" spans="1:2">
      <c r="A1220" s="89" t="s">
        <v>1253</v>
      </c>
      <c r="B1220" s="60">
        <f>SUM(B1221:B1225)</f>
        <v>402</v>
      </c>
    </row>
    <row r="1221" hidden="1" spans="1:2">
      <c r="A1221" s="90" t="s">
        <v>335</v>
      </c>
      <c r="B1221" s="62"/>
    </row>
    <row r="1222" spans="1:2">
      <c r="A1222" s="90" t="s">
        <v>660</v>
      </c>
      <c r="B1222" s="62">
        <v>272</v>
      </c>
    </row>
    <row r="1223" hidden="1" spans="1:2">
      <c r="A1223" s="90" t="s">
        <v>337</v>
      </c>
      <c r="B1223" s="62"/>
    </row>
    <row r="1224" spans="1:2">
      <c r="A1224" s="90" t="s">
        <v>1254</v>
      </c>
      <c r="B1224" s="62">
        <v>110</v>
      </c>
    </row>
    <row r="1225" spans="1:2">
      <c r="A1225" s="90" t="s">
        <v>1255</v>
      </c>
      <c r="B1225" s="62">
        <v>20</v>
      </c>
    </row>
    <row r="1226" hidden="1" spans="1:2">
      <c r="A1226" s="89" t="s">
        <v>1256</v>
      </c>
      <c r="B1226" s="60">
        <f>SUM(B1227:B1231)</f>
        <v>0</v>
      </c>
    </row>
    <row r="1227" hidden="1" spans="1:2">
      <c r="A1227" s="90" t="s">
        <v>335</v>
      </c>
      <c r="B1227" s="62"/>
    </row>
    <row r="1228" hidden="1" spans="1:2">
      <c r="A1228" s="90" t="s">
        <v>336</v>
      </c>
      <c r="B1228" s="62"/>
    </row>
    <row r="1229" hidden="1" spans="1:2">
      <c r="A1229" s="90" t="s">
        <v>337</v>
      </c>
      <c r="B1229" s="62"/>
    </row>
    <row r="1230" hidden="1" spans="1:2">
      <c r="A1230" s="90" t="s">
        <v>1257</v>
      </c>
      <c r="B1230" s="62"/>
    </row>
    <row r="1231" hidden="1" spans="1:2">
      <c r="A1231" s="90" t="s">
        <v>1258</v>
      </c>
      <c r="B1231" s="62"/>
    </row>
    <row r="1232" hidden="1" spans="1:2">
      <c r="A1232" s="89" t="s">
        <v>1259</v>
      </c>
      <c r="B1232" s="60">
        <f>SUM(B1233:B1239)</f>
        <v>0</v>
      </c>
    </row>
    <row r="1233" hidden="1" spans="1:2">
      <c r="A1233" s="90" t="s">
        <v>335</v>
      </c>
      <c r="B1233" s="62"/>
    </row>
    <row r="1234" hidden="1" spans="1:2">
      <c r="A1234" s="90" t="s">
        <v>336</v>
      </c>
      <c r="B1234" s="62"/>
    </row>
    <row r="1235" hidden="1" spans="1:2">
      <c r="A1235" s="90" t="s">
        <v>337</v>
      </c>
      <c r="B1235" s="62"/>
    </row>
    <row r="1236" hidden="1" spans="1:2">
      <c r="A1236" s="90" t="s">
        <v>1260</v>
      </c>
      <c r="B1236" s="62"/>
    </row>
    <row r="1237" hidden="1" spans="1:2">
      <c r="A1237" s="90" t="s">
        <v>1261</v>
      </c>
      <c r="B1237" s="62"/>
    </row>
    <row r="1238" hidden="1" spans="1:2">
      <c r="A1238" s="90" t="s">
        <v>344</v>
      </c>
      <c r="B1238" s="62"/>
    </row>
    <row r="1239" hidden="1" spans="1:2">
      <c r="A1239" s="90" t="s">
        <v>1262</v>
      </c>
      <c r="B1239" s="62"/>
    </row>
    <row r="1240" hidden="1" spans="1:2">
      <c r="A1240" s="89" t="s">
        <v>1263</v>
      </c>
      <c r="B1240" s="60">
        <f>SUM(B1241:B1252)</f>
        <v>0</v>
      </c>
    </row>
    <row r="1241" hidden="1" spans="1:2">
      <c r="A1241" s="90" t="s">
        <v>335</v>
      </c>
      <c r="B1241" s="62"/>
    </row>
    <row r="1242" hidden="1" spans="1:2">
      <c r="A1242" s="90" t="s">
        <v>336</v>
      </c>
      <c r="B1242" s="62"/>
    </row>
    <row r="1243" hidden="1" spans="1:2">
      <c r="A1243" s="90" t="s">
        <v>337</v>
      </c>
      <c r="B1243" s="62"/>
    </row>
    <row r="1244" hidden="1" spans="1:2">
      <c r="A1244" s="90" t="s">
        <v>1264</v>
      </c>
      <c r="B1244" s="62"/>
    </row>
    <row r="1245" hidden="1" spans="1:2">
      <c r="A1245" s="90" t="s">
        <v>1265</v>
      </c>
      <c r="B1245" s="62"/>
    </row>
    <row r="1246" hidden="1" spans="1:2">
      <c r="A1246" s="90" t="s">
        <v>1266</v>
      </c>
      <c r="B1246" s="62"/>
    </row>
    <row r="1247" hidden="1" spans="1:2">
      <c r="A1247" s="90" t="s">
        <v>1267</v>
      </c>
      <c r="B1247" s="62"/>
    </row>
    <row r="1248" hidden="1" spans="1:2">
      <c r="A1248" s="90" t="s">
        <v>1268</v>
      </c>
      <c r="B1248" s="62"/>
    </row>
    <row r="1249" hidden="1" spans="1:2">
      <c r="A1249" s="90" t="s">
        <v>1269</v>
      </c>
      <c r="B1249" s="62"/>
    </row>
    <row r="1250" hidden="1" spans="1:2">
      <c r="A1250" s="90" t="s">
        <v>1270</v>
      </c>
      <c r="B1250" s="62"/>
    </row>
    <row r="1251" hidden="1" spans="1:2">
      <c r="A1251" s="90" t="s">
        <v>1271</v>
      </c>
      <c r="B1251" s="62"/>
    </row>
    <row r="1252" hidden="1" spans="1:2">
      <c r="A1252" s="90" t="s">
        <v>1272</v>
      </c>
      <c r="B1252" s="62"/>
    </row>
    <row r="1253" hidden="1" spans="1:2">
      <c r="A1253" s="89" t="s">
        <v>1273</v>
      </c>
      <c r="B1253" s="60">
        <f>SUM(B1254:B1256)</f>
        <v>0</v>
      </c>
    </row>
    <row r="1254" hidden="1" spans="1:2">
      <c r="A1254" s="90" t="s">
        <v>1274</v>
      </c>
      <c r="B1254" s="62"/>
    </row>
    <row r="1255" hidden="1" spans="1:2">
      <c r="A1255" s="90" t="s">
        <v>1275</v>
      </c>
      <c r="B1255" s="62"/>
    </row>
    <row r="1256" hidden="1" spans="1:2">
      <c r="A1256" s="90" t="s">
        <v>1276</v>
      </c>
      <c r="B1256" s="62"/>
    </row>
    <row r="1257" spans="1:2">
      <c r="A1257" s="89" t="s">
        <v>1277</v>
      </c>
      <c r="B1257" s="60">
        <f>SUM(B1258:B1262)</f>
        <v>16</v>
      </c>
    </row>
    <row r="1258" hidden="1" spans="1:2">
      <c r="A1258" s="90" t="s">
        <v>1278</v>
      </c>
      <c r="B1258" s="62"/>
    </row>
    <row r="1259" hidden="1" spans="1:2">
      <c r="A1259" s="90" t="s">
        <v>1279</v>
      </c>
      <c r="B1259" s="62"/>
    </row>
    <row r="1260" hidden="1" spans="1:2">
      <c r="A1260" s="90" t="s">
        <v>1280</v>
      </c>
      <c r="B1260" s="62"/>
    </row>
    <row r="1261" spans="1:2">
      <c r="A1261" s="90" t="s">
        <v>1281</v>
      </c>
      <c r="B1261" s="62">
        <v>6</v>
      </c>
    </row>
    <row r="1262" spans="1:2">
      <c r="A1262" s="90" t="s">
        <v>1282</v>
      </c>
      <c r="B1262" s="62">
        <v>10</v>
      </c>
    </row>
    <row r="1263" hidden="1" spans="1:2">
      <c r="A1263" s="89" t="s">
        <v>1283</v>
      </c>
      <c r="B1263" s="60"/>
    </row>
    <row r="1264" hidden="1" spans="1:2">
      <c r="A1264" s="88" t="s">
        <v>1284</v>
      </c>
      <c r="B1264" s="58"/>
    </row>
    <row r="1265" spans="1:2">
      <c r="A1265" s="88" t="s">
        <v>101</v>
      </c>
      <c r="B1265" s="58">
        <f>B1266</f>
        <v>1078</v>
      </c>
    </row>
    <row r="1266" spans="1:2">
      <c r="A1266" s="89" t="s">
        <v>1285</v>
      </c>
      <c r="B1266" s="60">
        <f>SUM(B1267:B1270)</f>
        <v>1078</v>
      </c>
    </row>
    <row r="1267" spans="1:2">
      <c r="A1267" s="90" t="s">
        <v>1286</v>
      </c>
      <c r="B1267" s="62">
        <v>1078</v>
      </c>
    </row>
    <row r="1268" hidden="1" spans="1:2">
      <c r="A1268" s="90" t="s">
        <v>1287</v>
      </c>
      <c r="B1268" s="62"/>
    </row>
    <row r="1269" hidden="1" spans="1:2">
      <c r="A1269" s="90" t="s">
        <v>1288</v>
      </c>
      <c r="B1269" s="62"/>
    </row>
    <row r="1270" hidden="1" spans="1:2">
      <c r="A1270" s="90" t="s">
        <v>1289</v>
      </c>
      <c r="B1270" s="62"/>
    </row>
    <row r="1271" hidden="1" spans="1:2">
      <c r="A1271" s="57" t="s">
        <v>1290</v>
      </c>
      <c r="B1271" s="58">
        <f>B1272</f>
        <v>0</v>
      </c>
    </row>
    <row r="1272" hidden="1" spans="1:2">
      <c r="A1272" s="64" t="s">
        <v>1291</v>
      </c>
      <c r="B1272" s="62"/>
    </row>
    <row r="1273" hidden="1" spans="1:2">
      <c r="A1273" s="57" t="s">
        <v>1292</v>
      </c>
      <c r="B1273" s="92">
        <f>SUM(B1274:B1275)</f>
        <v>0</v>
      </c>
    </row>
    <row r="1274" hidden="1" spans="1:2">
      <c r="A1274" s="64" t="s">
        <v>1293</v>
      </c>
      <c r="B1274" s="93"/>
    </row>
    <row r="1275" hidden="1" spans="1:2">
      <c r="A1275" s="64" t="s">
        <v>1141</v>
      </c>
      <c r="B1275" s="93"/>
    </row>
    <row r="1276" hidden="1" spans="1:2">
      <c r="A1276" s="64"/>
      <c r="B1276" s="93"/>
    </row>
    <row r="1277" hidden="1" spans="1:2">
      <c r="A1277" s="64"/>
      <c r="B1277" s="93"/>
    </row>
    <row r="1278" spans="1:2">
      <c r="A1278" s="94" t="s">
        <v>329</v>
      </c>
      <c r="B1278" s="92">
        <f>SUM(B5,B249,B253,B265,B356,B409,B463,B520,B640,B712,B785,B804,B915,B979,B1045,B1065,B1080,B1090,B1134,B1154,B1207,B1264,B1265,B1271,B1273)</f>
        <v>67275</v>
      </c>
    </row>
  </sheetData>
  <mergeCells count="1">
    <mergeCell ref="A1:C1"/>
  </mergeCells>
  <pageMargins left="0.707638888888889" right="0.707638888888889" top="0.747916666666667" bottom="0.668055555555556" header="0.313888888888889" footer="0.313888888888889"/>
  <pageSetup paperSize="9" scale="75" firstPageNumber="28" orientation="portrait" useFirstPageNumber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="80" zoomScaleNormal="80" topLeftCell="A16" workbookViewId="0">
      <selection activeCell="A1" sqref="$A1:$XFD1048576"/>
    </sheetView>
  </sheetViews>
  <sheetFormatPr defaultColWidth="9" defaultRowHeight="14.25"/>
  <cols>
    <col min="1" max="1" width="32.4" style="1" customWidth="1"/>
    <col min="2" max="2" width="16.1" style="2" customWidth="1"/>
    <col min="3" max="3" width="27.6" style="36" customWidth="1"/>
    <col min="4" max="4" width="16.4" style="37" customWidth="1"/>
    <col min="5" max="7" width="9" style="1"/>
    <col min="8" max="8" width="10.4" style="1" customWidth="1"/>
    <col min="9" max="9" width="9.7" style="1" customWidth="1"/>
    <col min="10" max="16384" width="9" style="1"/>
  </cols>
  <sheetData>
    <row r="1" ht="26.25" customHeight="1" spans="1:4">
      <c r="A1" s="3" t="s">
        <v>1294</v>
      </c>
      <c r="B1" s="3"/>
      <c r="C1" s="3"/>
      <c r="D1" s="3"/>
    </row>
    <row r="2" ht="16.5" customHeight="1" spans="1:4">
      <c r="A2" s="4"/>
      <c r="B2" s="5"/>
      <c r="C2" s="4"/>
      <c r="D2" s="38" t="s">
        <v>39</v>
      </c>
    </row>
    <row r="3" ht="36.75" customHeight="1" spans="1:4">
      <c r="A3" s="6" t="s">
        <v>1295</v>
      </c>
      <c r="B3" s="7" t="s">
        <v>194</v>
      </c>
      <c r="C3" s="39" t="s">
        <v>1295</v>
      </c>
      <c r="D3" s="7" t="s">
        <v>194</v>
      </c>
    </row>
    <row r="4" ht="27.75" customHeight="1" spans="1:11">
      <c r="A4" s="8" t="s">
        <v>1296</v>
      </c>
      <c r="B4" s="9">
        <f>SUM(B5,B10,B19,B22)</f>
        <v>24261</v>
      </c>
      <c r="C4" s="40" t="s">
        <v>1297</v>
      </c>
      <c r="D4" s="9">
        <f>SUM(D5:D17)</f>
        <v>43014</v>
      </c>
      <c r="F4" s="10"/>
      <c r="G4" s="10"/>
      <c r="H4" s="10"/>
      <c r="I4" s="10"/>
      <c r="J4" s="10"/>
      <c r="K4" s="10"/>
    </row>
    <row r="5" ht="27.75" customHeight="1" spans="1:11">
      <c r="A5" s="11" t="s">
        <v>1298</v>
      </c>
      <c r="B5" s="41">
        <f>SUM(B6:B9)</f>
        <v>6039</v>
      </c>
      <c r="C5" s="42" t="s">
        <v>1299</v>
      </c>
      <c r="D5" s="16">
        <v>27881</v>
      </c>
      <c r="E5" s="13"/>
      <c r="F5" s="14"/>
      <c r="G5" s="15"/>
      <c r="H5" s="10"/>
      <c r="I5" s="15"/>
      <c r="J5" s="10"/>
      <c r="K5" s="10"/>
    </row>
    <row r="6" ht="27.75" customHeight="1" spans="1:12">
      <c r="A6" s="11" t="s">
        <v>1300</v>
      </c>
      <c r="B6" s="41">
        <v>4287</v>
      </c>
      <c r="C6" s="42" t="s">
        <v>1301</v>
      </c>
      <c r="D6" s="16">
        <v>5256</v>
      </c>
      <c r="E6" s="13"/>
      <c r="F6" s="14"/>
      <c r="G6" s="15"/>
      <c r="H6" s="10"/>
      <c r="I6" s="15"/>
      <c r="J6" s="10"/>
      <c r="K6" s="10"/>
      <c r="L6" s="19"/>
    </row>
    <row r="7" ht="27.75" customHeight="1" spans="1:11">
      <c r="A7" s="11" t="s">
        <v>1302</v>
      </c>
      <c r="B7" s="41">
        <v>1006</v>
      </c>
      <c r="C7" s="42" t="s">
        <v>1303</v>
      </c>
      <c r="D7" s="16">
        <v>4680</v>
      </c>
      <c r="E7" s="13"/>
      <c r="F7" s="14"/>
      <c r="G7" s="15"/>
      <c r="H7" s="10"/>
      <c r="I7" s="15"/>
      <c r="J7" s="10"/>
      <c r="K7" s="10"/>
    </row>
    <row r="8" ht="27.75" customHeight="1" spans="1:11">
      <c r="A8" s="10" t="s">
        <v>1304</v>
      </c>
      <c r="B8" s="43">
        <v>746</v>
      </c>
      <c r="C8" s="42" t="s">
        <v>1305</v>
      </c>
      <c r="D8" s="16">
        <v>3540</v>
      </c>
      <c r="E8" s="13"/>
      <c r="F8" s="14"/>
      <c r="G8" s="15"/>
      <c r="H8" s="10"/>
      <c r="I8" s="15"/>
      <c r="J8" s="10"/>
      <c r="K8" s="10"/>
    </row>
    <row r="9" ht="27.75" customHeight="1" spans="1:11">
      <c r="A9" s="10" t="s">
        <v>1306</v>
      </c>
      <c r="B9" s="43"/>
      <c r="C9" s="42" t="s">
        <v>1307</v>
      </c>
      <c r="D9" s="16">
        <v>144</v>
      </c>
      <c r="E9" s="13"/>
      <c r="F9" s="14"/>
      <c r="G9" s="15"/>
      <c r="H9" s="10"/>
      <c r="I9" s="15"/>
      <c r="J9" s="10"/>
      <c r="K9" s="10"/>
    </row>
    <row r="10" ht="27.75" customHeight="1" spans="1:11">
      <c r="A10" s="10" t="s">
        <v>1299</v>
      </c>
      <c r="B10" s="43">
        <f>SUM(B11:B18)</f>
        <v>11875</v>
      </c>
      <c r="C10" s="42" t="s">
        <v>1308</v>
      </c>
      <c r="D10" s="16"/>
      <c r="E10" s="13"/>
      <c r="F10" s="14"/>
      <c r="G10" s="15"/>
      <c r="H10" s="10"/>
      <c r="I10" s="10"/>
      <c r="J10" s="10"/>
      <c r="K10" s="10"/>
    </row>
    <row r="11" ht="27.75" customHeight="1" spans="1:11">
      <c r="A11" s="10" t="s">
        <v>1309</v>
      </c>
      <c r="B11" s="43">
        <v>931</v>
      </c>
      <c r="C11" s="42" t="s">
        <v>1310</v>
      </c>
      <c r="D11" s="16">
        <v>435</v>
      </c>
      <c r="E11" s="13"/>
      <c r="F11" s="14"/>
      <c r="G11" s="15"/>
      <c r="H11" s="10"/>
      <c r="I11" s="10"/>
      <c r="J11" s="10"/>
      <c r="K11" s="10"/>
    </row>
    <row r="12" ht="27.75" customHeight="1" spans="1:11">
      <c r="A12" s="10" t="s">
        <v>1311</v>
      </c>
      <c r="B12" s="43">
        <v>0</v>
      </c>
      <c r="C12" s="44" t="s">
        <v>1312</v>
      </c>
      <c r="D12" s="16"/>
      <c r="E12" s="13"/>
      <c r="F12" s="14"/>
      <c r="G12" s="15"/>
      <c r="H12" s="10"/>
      <c r="I12" s="10"/>
      <c r="J12" s="10"/>
      <c r="K12" s="10"/>
    </row>
    <row r="13" ht="27.75" customHeight="1" spans="1:11">
      <c r="A13" s="10" t="s">
        <v>1313</v>
      </c>
      <c r="B13" s="43">
        <v>1</v>
      </c>
      <c r="C13" s="44" t="s">
        <v>1314</v>
      </c>
      <c r="D13" s="16">
        <v>1078</v>
      </c>
      <c r="E13" s="13"/>
      <c r="F13" s="14"/>
      <c r="G13" s="15"/>
      <c r="H13" s="10"/>
      <c r="I13" s="10"/>
      <c r="J13" s="10"/>
      <c r="K13" s="10"/>
    </row>
    <row r="14" ht="27.75" customHeight="1" spans="1:11">
      <c r="A14" s="10" t="s">
        <v>1315</v>
      </c>
      <c r="B14" s="43">
        <v>10337</v>
      </c>
      <c r="C14" s="44" t="s">
        <v>1316</v>
      </c>
      <c r="D14" s="16"/>
      <c r="E14" s="13"/>
      <c r="F14" s="14"/>
      <c r="G14" s="15"/>
      <c r="H14" s="10"/>
      <c r="I14" s="10"/>
      <c r="J14" s="10"/>
      <c r="K14" s="10"/>
    </row>
    <row r="15" ht="27.75" customHeight="1" spans="1:11">
      <c r="A15" s="10" t="s">
        <v>1317</v>
      </c>
      <c r="B15" s="43">
        <v>83</v>
      </c>
      <c r="C15" s="44" t="s">
        <v>200</v>
      </c>
      <c r="D15" s="16"/>
      <c r="E15" s="13"/>
      <c r="F15" s="14"/>
      <c r="G15" s="15"/>
      <c r="H15" s="10"/>
      <c r="I15" s="10"/>
      <c r="J15" s="10"/>
      <c r="K15" s="10"/>
    </row>
    <row r="16" ht="27.75" customHeight="1" spans="1:11">
      <c r="A16" s="10" t="s">
        <v>1318</v>
      </c>
      <c r="B16" s="43">
        <v>490</v>
      </c>
      <c r="C16" s="44" t="s">
        <v>1319</v>
      </c>
      <c r="D16" s="16"/>
      <c r="E16" s="13"/>
      <c r="F16" s="14"/>
      <c r="G16" s="15"/>
      <c r="H16" s="10"/>
      <c r="I16" s="10"/>
      <c r="J16" s="10"/>
      <c r="K16" s="10"/>
    </row>
    <row r="17" ht="27.75" customHeight="1" spans="1:11">
      <c r="A17" s="10" t="s">
        <v>1320</v>
      </c>
      <c r="B17" s="43">
        <v>0</v>
      </c>
      <c r="C17" s="44" t="s">
        <v>1321</v>
      </c>
      <c r="D17" s="16"/>
      <c r="E17" s="13"/>
      <c r="F17" s="14"/>
      <c r="G17" s="15"/>
      <c r="H17" s="10"/>
      <c r="I17" s="10"/>
      <c r="J17" s="10"/>
      <c r="K17" s="10"/>
    </row>
    <row r="18" ht="27.75" customHeight="1" spans="1:11">
      <c r="A18" s="10" t="s">
        <v>1322</v>
      </c>
      <c r="B18" s="43">
        <v>33</v>
      </c>
      <c r="C18" s="44"/>
      <c r="D18" s="16"/>
      <c r="E18" s="13"/>
      <c r="F18" s="14"/>
      <c r="G18" s="15"/>
      <c r="H18" s="10"/>
      <c r="I18" s="10"/>
      <c r="J18" s="10"/>
      <c r="K18" s="10"/>
    </row>
    <row r="19" ht="27.75" customHeight="1" spans="1:11">
      <c r="A19" s="10" t="s">
        <v>1305</v>
      </c>
      <c r="B19" s="16">
        <f>SUM(B20:B21)</f>
        <v>4830</v>
      </c>
      <c r="C19" s="45"/>
      <c r="D19" s="16"/>
      <c r="E19" s="14"/>
      <c r="F19" s="14"/>
      <c r="G19" s="15"/>
      <c r="H19" s="10"/>
      <c r="I19" s="10"/>
      <c r="J19" s="10"/>
      <c r="K19" s="10"/>
    </row>
    <row r="20" ht="27.75" customHeight="1" spans="1:11">
      <c r="A20" s="1" t="s">
        <v>1323</v>
      </c>
      <c r="B20" s="16">
        <v>1447</v>
      </c>
      <c r="C20" s="45"/>
      <c r="D20" s="16"/>
      <c r="E20" s="14"/>
      <c r="F20" s="14"/>
      <c r="G20" s="15"/>
      <c r="H20" s="10"/>
      <c r="I20" s="10"/>
      <c r="J20" s="10"/>
      <c r="K20" s="10"/>
    </row>
    <row r="21" ht="27.75" customHeight="1" spans="1:11">
      <c r="A21" s="10" t="s">
        <v>1324</v>
      </c>
      <c r="B21" s="16">
        <v>3383</v>
      </c>
      <c r="C21" s="45"/>
      <c r="D21" s="16"/>
      <c r="E21" s="14"/>
      <c r="F21" s="14"/>
      <c r="G21" s="15"/>
      <c r="H21" s="10"/>
      <c r="I21" s="10"/>
      <c r="J21" s="10"/>
      <c r="K21" s="10"/>
    </row>
    <row r="22" ht="27.75" customHeight="1" spans="1:11">
      <c r="A22" s="10" t="s">
        <v>1310</v>
      </c>
      <c r="B22" s="16">
        <f>SUM(B23:B24)</f>
        <v>1517</v>
      </c>
      <c r="C22" s="15"/>
      <c r="D22" s="16"/>
      <c r="E22" s="14"/>
      <c r="F22" s="14"/>
      <c r="G22" s="15"/>
      <c r="H22" s="10"/>
      <c r="I22" s="10"/>
      <c r="J22" s="10"/>
      <c r="K22" s="10"/>
    </row>
    <row r="23" ht="27.75" customHeight="1" spans="1:11">
      <c r="A23" s="10" t="s">
        <v>1325</v>
      </c>
      <c r="B23" s="16">
        <v>1517</v>
      </c>
      <c r="C23" s="45"/>
      <c r="D23" s="16"/>
      <c r="E23" s="14"/>
      <c r="F23" s="14"/>
      <c r="G23" s="15"/>
      <c r="H23" s="10"/>
      <c r="I23" s="10"/>
      <c r="J23" s="10"/>
      <c r="K23" s="10"/>
    </row>
    <row r="24" ht="27.75" customHeight="1" spans="1:11">
      <c r="A24" s="10" t="s">
        <v>1326</v>
      </c>
      <c r="B24" s="16"/>
      <c r="C24" s="45"/>
      <c r="D24" s="16"/>
      <c r="E24" s="14"/>
      <c r="F24" s="14"/>
      <c r="G24" s="15"/>
      <c r="H24" s="10"/>
      <c r="I24" s="10"/>
      <c r="J24" s="10"/>
      <c r="K24" s="10"/>
    </row>
    <row r="25" ht="27.75" customHeight="1" spans="1:11">
      <c r="A25" s="10"/>
      <c r="B25" s="16"/>
      <c r="C25" s="45"/>
      <c r="D25" s="16"/>
      <c r="E25" s="14"/>
      <c r="F25" s="14"/>
      <c r="G25" s="15"/>
      <c r="H25" s="10"/>
      <c r="I25" s="10"/>
      <c r="J25" s="10"/>
      <c r="K25" s="10"/>
    </row>
    <row r="26" ht="27.75" customHeight="1" spans="1:11">
      <c r="A26" s="10"/>
      <c r="B26" s="16"/>
      <c r="C26" s="45"/>
      <c r="D26" s="16"/>
      <c r="E26" s="14"/>
      <c r="F26" s="14"/>
      <c r="G26" s="15"/>
      <c r="H26" s="10"/>
      <c r="I26" s="10"/>
      <c r="J26" s="10"/>
      <c r="K26" s="10"/>
    </row>
    <row r="27" ht="27.75" customHeight="1" spans="1:11">
      <c r="A27" s="10"/>
      <c r="B27" s="16"/>
      <c r="C27" s="46"/>
      <c r="D27" s="47"/>
      <c r="E27" s="14"/>
      <c r="F27" s="14"/>
      <c r="G27" s="15"/>
      <c r="H27" s="10"/>
      <c r="I27" s="10"/>
      <c r="J27" s="10"/>
      <c r="K27" s="10"/>
    </row>
    <row r="28" ht="27.75" customHeight="1" spans="1:11">
      <c r="A28" s="10"/>
      <c r="B28" s="16"/>
      <c r="C28" s="48"/>
      <c r="D28" s="49"/>
      <c r="F28" s="10"/>
      <c r="G28" s="15"/>
      <c r="H28" s="10"/>
      <c r="I28" s="10"/>
      <c r="J28" s="10"/>
      <c r="K28" s="10"/>
    </row>
    <row r="29" ht="27.75" customHeight="1" spans="1:11">
      <c r="A29" s="50" t="s">
        <v>102</v>
      </c>
      <c r="B29" s="51">
        <f>SUM(B4,D4)</f>
        <v>67275</v>
      </c>
      <c r="C29" s="52"/>
      <c r="D29" s="53"/>
      <c r="F29" s="10"/>
      <c r="G29" s="10"/>
      <c r="H29" s="10"/>
      <c r="I29" s="10"/>
      <c r="J29" s="10"/>
      <c r="K29" s="10"/>
    </row>
    <row r="30" spans="1:11">
      <c r="A30" s="19"/>
      <c r="F30" s="10"/>
      <c r="G30" s="10"/>
      <c r="H30" s="10"/>
      <c r="I30" s="10"/>
      <c r="J30" s="10"/>
      <c r="K30" s="10"/>
    </row>
  </sheetData>
  <mergeCells count="2">
    <mergeCell ref="A1:D1"/>
    <mergeCell ref="B29:D29"/>
  </mergeCells>
  <pageMargins left="0.707638888888889" right="0.707638888888889" top="0.747916666666667" bottom="0.747916666666667" header="0.313888888888889" footer="0.313888888888889"/>
  <pageSetup paperSize="9" scale="80" firstPageNumber="33" orientation="portrait" useFirstPageNumber="1"/>
  <headerFooter>
    <oddFooter>&amp;C33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Zeros="0" topLeftCell="A10" workbookViewId="0">
      <selection activeCell="H14" sqref="H14"/>
    </sheetView>
  </sheetViews>
  <sheetFormatPr defaultColWidth="12.1" defaultRowHeight="15.6" customHeight="1"/>
  <cols>
    <col min="1" max="1" width="27.2" style="20" customWidth="1"/>
    <col min="2" max="5" width="11.7" style="20" customWidth="1"/>
    <col min="6" max="6" width="9.7" style="20" customWidth="1"/>
    <col min="7" max="7" width="11.7" style="20" customWidth="1"/>
    <col min="8" max="8" width="10.4" style="20" customWidth="1"/>
    <col min="9" max="9" width="9.7" style="20" customWidth="1"/>
    <col min="10" max="16384" width="12.1" style="20"/>
  </cols>
  <sheetData>
    <row r="1" ht="33.75" customHeight="1" spans="1:9">
      <c r="A1" s="21" t="s">
        <v>1327</v>
      </c>
      <c r="B1" s="21"/>
      <c r="C1" s="21"/>
      <c r="D1" s="21"/>
      <c r="E1" s="21"/>
      <c r="F1" s="21"/>
      <c r="G1" s="21"/>
      <c r="H1" s="21"/>
      <c r="I1" s="21"/>
    </row>
    <row r="2" ht="16.9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16.95" customHeight="1" spans="1:9">
      <c r="A3" s="22" t="s">
        <v>1328</v>
      </c>
      <c r="B3" s="22"/>
      <c r="C3" s="22"/>
      <c r="D3" s="22"/>
      <c r="E3" s="22"/>
      <c r="F3" s="22"/>
      <c r="G3" s="22"/>
      <c r="H3" s="22"/>
      <c r="I3" s="22"/>
    </row>
    <row r="4" ht="39.75" customHeight="1" spans="1:9">
      <c r="A4" s="23" t="s">
        <v>40</v>
      </c>
      <c r="B4" s="24" t="s">
        <v>244</v>
      </c>
      <c r="C4" s="24" t="s">
        <v>1329</v>
      </c>
      <c r="D4" s="25"/>
      <c r="E4" s="25"/>
      <c r="F4" s="26"/>
      <c r="G4" s="27" t="s">
        <v>1330</v>
      </c>
      <c r="H4" s="27"/>
      <c r="I4" s="27"/>
    </row>
    <row r="5" ht="39.75" customHeight="1" spans="1:9">
      <c r="A5" s="28"/>
      <c r="B5" s="29"/>
      <c r="C5" s="30" t="s">
        <v>1331</v>
      </c>
      <c r="D5" s="31" t="s">
        <v>1332</v>
      </c>
      <c r="E5" s="32" t="s">
        <v>1333</v>
      </c>
      <c r="F5" s="31" t="s">
        <v>1334</v>
      </c>
      <c r="G5" s="31" t="s">
        <v>1331</v>
      </c>
      <c r="H5" s="31" t="s">
        <v>1335</v>
      </c>
      <c r="I5" s="32" t="s">
        <v>1336</v>
      </c>
    </row>
    <row r="6" ht="36" customHeight="1" spans="1:9">
      <c r="A6" s="33" t="s">
        <v>1337</v>
      </c>
      <c r="B6" s="34">
        <f>SUM(C6,G6)</f>
        <v>28197</v>
      </c>
      <c r="C6" s="34">
        <f>SUM(D6:F6)</f>
        <v>25197</v>
      </c>
      <c r="D6" s="34">
        <v>25197</v>
      </c>
      <c r="E6" s="34"/>
      <c r="F6" s="34"/>
      <c r="G6" s="34">
        <f>SUM(H6:I6)</f>
        <v>3000</v>
      </c>
      <c r="H6" s="34">
        <v>3000</v>
      </c>
      <c r="I6" s="34"/>
    </row>
    <row r="7" ht="36" customHeight="1" spans="1:9">
      <c r="A7" s="33" t="s">
        <v>1338</v>
      </c>
      <c r="B7" s="34">
        <f t="shared" ref="B7:B11" si="0">SUM(C7,G7)</f>
        <v>39000</v>
      </c>
      <c r="C7" s="34">
        <v>31000</v>
      </c>
      <c r="D7" s="34"/>
      <c r="E7" s="34"/>
      <c r="F7" s="34"/>
      <c r="G7" s="34">
        <v>8000</v>
      </c>
      <c r="H7" s="34"/>
      <c r="I7" s="34"/>
    </row>
    <row r="8" ht="36" customHeight="1" spans="1:9">
      <c r="A8" s="33" t="s">
        <v>1339</v>
      </c>
      <c r="B8" s="34">
        <f t="shared" si="0"/>
        <v>10900</v>
      </c>
      <c r="C8" s="34">
        <f t="shared" ref="C7:C11" si="1">SUM(D8:F8)</f>
        <v>5900</v>
      </c>
      <c r="D8" s="34">
        <v>5900</v>
      </c>
      <c r="E8" s="34"/>
      <c r="F8" s="34"/>
      <c r="G8" s="34">
        <f t="shared" ref="G7:G11" si="2">SUM(H8:I8)</f>
        <v>5000</v>
      </c>
      <c r="H8" s="34">
        <v>5000</v>
      </c>
      <c r="I8" s="35"/>
    </row>
    <row r="9" ht="36" customHeight="1" spans="1:9">
      <c r="A9" s="33" t="s">
        <v>1340</v>
      </c>
      <c r="B9" s="34">
        <f t="shared" si="0"/>
        <v>1633</v>
      </c>
      <c r="C9" s="34">
        <f t="shared" si="1"/>
        <v>1633</v>
      </c>
      <c r="D9" s="34">
        <v>1633</v>
      </c>
      <c r="E9" s="34"/>
      <c r="F9" s="34"/>
      <c r="G9" s="34">
        <f t="shared" si="2"/>
        <v>0</v>
      </c>
      <c r="H9" s="34"/>
      <c r="I9" s="34"/>
    </row>
    <row r="10" ht="36" customHeight="1" spans="1:9">
      <c r="A10" s="33" t="s">
        <v>1341</v>
      </c>
      <c r="B10" s="34">
        <f t="shared" si="0"/>
        <v>0</v>
      </c>
      <c r="C10" s="34">
        <f t="shared" si="1"/>
        <v>0</v>
      </c>
      <c r="D10" s="34"/>
      <c r="E10" s="34"/>
      <c r="F10" s="34"/>
      <c r="G10" s="34">
        <f t="shared" si="2"/>
        <v>0</v>
      </c>
      <c r="H10" s="34"/>
      <c r="I10" s="34"/>
    </row>
    <row r="11" ht="36" customHeight="1" spans="1:9">
      <c r="A11" s="33" t="s">
        <v>1342</v>
      </c>
      <c r="B11" s="34">
        <f t="shared" si="0"/>
        <v>37464</v>
      </c>
      <c r="C11" s="34">
        <f t="shared" si="1"/>
        <v>29464</v>
      </c>
      <c r="D11" s="34">
        <f t="shared" ref="D11:I11" si="3">D6+D8-D9-D10</f>
        <v>29464</v>
      </c>
      <c r="E11" s="34">
        <f t="shared" si="3"/>
        <v>0</v>
      </c>
      <c r="F11" s="34">
        <f t="shared" si="3"/>
        <v>0</v>
      </c>
      <c r="G11" s="34">
        <f t="shared" si="3"/>
        <v>8000</v>
      </c>
      <c r="H11" s="34">
        <f t="shared" si="3"/>
        <v>8000</v>
      </c>
      <c r="I11" s="34">
        <f t="shared" si="3"/>
        <v>0</v>
      </c>
    </row>
  </sheetData>
  <mergeCells count="7">
    <mergeCell ref="A1:I1"/>
    <mergeCell ref="A2:I2"/>
    <mergeCell ref="A3:I3"/>
    <mergeCell ref="C4:F4"/>
    <mergeCell ref="G4:I4"/>
    <mergeCell ref="A4:A5"/>
    <mergeCell ref="B4:B5"/>
  </mergeCells>
  <pageMargins left="0.275" right="0.15625" top="0.747916666666667" bottom="0.747916666666667" header="0.313888888888889" footer="0.313888888888889"/>
  <pageSetup paperSize="9" scale="80" firstPageNumber="34" orientation="portrait" useFirstPageNumber="1"/>
  <headerFooter>
    <oddFooter>&amp;C34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E31" sqref="E31"/>
    </sheetView>
  </sheetViews>
  <sheetFormatPr defaultColWidth="9" defaultRowHeight="14.25" outlineLevelCol="5"/>
  <cols>
    <col min="1" max="1" width="33.1" style="108" customWidth="1"/>
    <col min="2" max="3" width="12.2" style="217" customWidth="1"/>
    <col min="4" max="4" width="12.1" style="217" customWidth="1"/>
    <col min="5" max="5" width="11.9" style="108" customWidth="1"/>
    <col min="6" max="6" width="10.4" style="108" customWidth="1"/>
    <col min="7" max="7" width="9" style="108"/>
    <col min="8" max="8" width="10.4" style="108" customWidth="1"/>
    <col min="9" max="9" width="9.7" style="108" customWidth="1"/>
    <col min="10" max="16384" width="9" style="108"/>
  </cols>
  <sheetData>
    <row r="1" ht="26.25" customHeight="1" spans="1:6">
      <c r="A1" s="96" t="s">
        <v>37</v>
      </c>
      <c r="B1" s="96"/>
      <c r="C1" s="96"/>
      <c r="D1" s="96"/>
      <c r="E1" s="96"/>
      <c r="F1" s="96"/>
    </row>
    <row r="2" ht="19.5" customHeight="1" spans="1:6">
      <c r="A2" s="305" t="s">
        <v>38</v>
      </c>
      <c r="B2" s="306"/>
      <c r="C2" s="306"/>
      <c r="D2" s="306"/>
      <c r="E2" s="300" t="s">
        <v>39</v>
      </c>
      <c r="F2" s="300"/>
    </row>
    <row r="3" ht="43.5" customHeight="1" spans="1:6">
      <c r="A3" s="240" t="s">
        <v>40</v>
      </c>
      <c r="B3" s="307" t="s">
        <v>41</v>
      </c>
      <c r="C3" s="307" t="s">
        <v>42</v>
      </c>
      <c r="D3" s="201" t="s">
        <v>43</v>
      </c>
      <c r="E3" s="301" t="s">
        <v>44</v>
      </c>
      <c r="F3" s="301" t="s">
        <v>45</v>
      </c>
    </row>
    <row r="4" ht="22.5" customHeight="1" spans="1:6">
      <c r="A4" s="110" t="s">
        <v>46</v>
      </c>
      <c r="B4" s="147">
        <f t="shared" ref="B4:C4" si="0">SUM(B5:B18)</f>
        <v>14572</v>
      </c>
      <c r="C4" s="147">
        <f t="shared" si="0"/>
        <v>11673</v>
      </c>
      <c r="D4" s="147">
        <f t="shared" ref="D4" si="1">SUM(D5:D18)</f>
        <v>9596</v>
      </c>
      <c r="E4" s="106">
        <f>D4/C4*100</f>
        <v>82.2068020217596</v>
      </c>
      <c r="F4" s="106">
        <f>(D4/B4-1)*100</f>
        <v>-34.1476804831183</v>
      </c>
    </row>
    <row r="5" ht="22.5" customHeight="1" spans="1:6">
      <c r="A5" s="110" t="s">
        <v>47</v>
      </c>
      <c r="B5" s="147">
        <v>5426</v>
      </c>
      <c r="C5" s="147">
        <v>4988</v>
      </c>
      <c r="D5" s="147">
        <v>3497</v>
      </c>
      <c r="E5" s="106">
        <f t="shared" ref="E5:E27" si="2">D5/C5*100</f>
        <v>70.1082598235766</v>
      </c>
      <c r="F5" s="106">
        <f t="shared" ref="F5:F34" si="3">(D5/B5-1)*100</f>
        <v>-35.5510504976041</v>
      </c>
    </row>
    <row r="6" ht="22.5" customHeight="1" spans="1:6">
      <c r="A6" s="110" t="s">
        <v>48</v>
      </c>
      <c r="B6" s="147">
        <v>486</v>
      </c>
      <c r="C6" s="147">
        <v>1200</v>
      </c>
      <c r="D6" s="147">
        <v>713</v>
      </c>
      <c r="E6" s="106">
        <f t="shared" si="2"/>
        <v>59.4166666666667</v>
      </c>
      <c r="F6" s="106">
        <f t="shared" si="3"/>
        <v>46.7078189300411</v>
      </c>
    </row>
    <row r="7" ht="22.5" customHeight="1" spans="1:6">
      <c r="A7" s="110" t="s">
        <v>49</v>
      </c>
      <c r="B7" s="147">
        <v>3106</v>
      </c>
      <c r="C7" s="147">
        <v>2888</v>
      </c>
      <c r="D7" s="147">
        <v>2142</v>
      </c>
      <c r="E7" s="106">
        <f t="shared" si="2"/>
        <v>74.1689750692521</v>
      </c>
      <c r="F7" s="106">
        <f t="shared" si="3"/>
        <v>-31.0367031551835</v>
      </c>
    </row>
    <row r="8" ht="22.5" customHeight="1" spans="1:6">
      <c r="A8" s="110" t="s">
        <v>50</v>
      </c>
      <c r="B8" s="147">
        <v>24</v>
      </c>
      <c r="C8" s="147">
        <v>201</v>
      </c>
      <c r="D8" s="147">
        <v>175</v>
      </c>
      <c r="E8" s="106">
        <f t="shared" si="2"/>
        <v>87.0646766169154</v>
      </c>
      <c r="F8" s="106">
        <f t="shared" si="3"/>
        <v>629.166666666667</v>
      </c>
    </row>
    <row r="9" ht="22.5" customHeight="1" spans="1:6">
      <c r="A9" s="110" t="s">
        <v>51</v>
      </c>
      <c r="B9" s="147">
        <v>1194</v>
      </c>
      <c r="C9" s="147">
        <v>655</v>
      </c>
      <c r="D9" s="147">
        <v>591</v>
      </c>
      <c r="E9" s="106">
        <f t="shared" si="2"/>
        <v>90.2290076335878</v>
      </c>
      <c r="F9" s="106">
        <f t="shared" si="3"/>
        <v>-50.5025125628141</v>
      </c>
    </row>
    <row r="10" ht="22.5" customHeight="1" spans="1:6">
      <c r="A10" s="110" t="s">
        <v>52</v>
      </c>
      <c r="B10" s="147">
        <v>306</v>
      </c>
      <c r="C10" s="147">
        <v>324</v>
      </c>
      <c r="D10" s="147">
        <v>385</v>
      </c>
      <c r="E10" s="106">
        <f t="shared" si="2"/>
        <v>118.827160493827</v>
      </c>
      <c r="F10" s="106">
        <f t="shared" si="3"/>
        <v>25.8169934640523</v>
      </c>
    </row>
    <row r="11" ht="22.5" customHeight="1" spans="1:6">
      <c r="A11" s="110" t="s">
        <v>53</v>
      </c>
      <c r="B11" s="147">
        <v>302</v>
      </c>
      <c r="C11" s="147">
        <v>216</v>
      </c>
      <c r="D11" s="147">
        <v>204</v>
      </c>
      <c r="E11" s="106">
        <f t="shared" si="2"/>
        <v>94.4444444444444</v>
      </c>
      <c r="F11" s="106">
        <f t="shared" si="3"/>
        <v>-32.4503311258278</v>
      </c>
    </row>
    <row r="12" ht="22.5" customHeight="1" spans="1:6">
      <c r="A12" s="110" t="s">
        <v>54</v>
      </c>
      <c r="B12" s="147">
        <v>202</v>
      </c>
      <c r="C12" s="147">
        <v>160</v>
      </c>
      <c r="D12" s="147">
        <v>199</v>
      </c>
      <c r="E12" s="106">
        <f t="shared" si="2"/>
        <v>124.375</v>
      </c>
      <c r="F12" s="106">
        <f t="shared" si="3"/>
        <v>-1.48514851485149</v>
      </c>
    </row>
    <row r="13" ht="22.5" customHeight="1" spans="1:6">
      <c r="A13" s="110" t="s">
        <v>55</v>
      </c>
      <c r="B13" s="147">
        <v>4</v>
      </c>
      <c r="C13" s="147">
        <v>27</v>
      </c>
      <c r="D13" s="147">
        <v>212</v>
      </c>
      <c r="E13" s="106">
        <f t="shared" si="2"/>
        <v>785.185185185185</v>
      </c>
      <c r="F13" s="106">
        <f t="shared" si="3"/>
        <v>5200</v>
      </c>
    </row>
    <row r="14" ht="22.5" customHeight="1" spans="1:6">
      <c r="A14" s="110" t="s">
        <v>56</v>
      </c>
      <c r="B14" s="147">
        <v>141</v>
      </c>
      <c r="C14" s="147">
        <v>160</v>
      </c>
      <c r="D14" s="147">
        <v>145</v>
      </c>
      <c r="E14" s="106">
        <f t="shared" si="2"/>
        <v>90.625</v>
      </c>
      <c r="F14" s="106">
        <f t="shared" si="3"/>
        <v>2.83687943262412</v>
      </c>
    </row>
    <row r="15" ht="22.5" customHeight="1" spans="1:6">
      <c r="A15" s="110" t="s">
        <v>57</v>
      </c>
      <c r="B15" s="147">
        <v>2893</v>
      </c>
      <c r="C15" s="147">
        <v>541</v>
      </c>
      <c r="D15" s="147">
        <v>862</v>
      </c>
      <c r="E15" s="106">
        <f t="shared" si="2"/>
        <v>159.334565619224</v>
      </c>
      <c r="F15" s="106">
        <f t="shared" si="3"/>
        <v>-70.2039405461459</v>
      </c>
    </row>
    <row r="16" ht="22.5" customHeight="1" spans="1:6">
      <c r="A16" s="110" t="s">
        <v>58</v>
      </c>
      <c r="B16" s="147">
        <v>488</v>
      </c>
      <c r="C16" s="147">
        <v>313</v>
      </c>
      <c r="D16" s="147">
        <v>471</v>
      </c>
      <c r="E16" s="106">
        <f t="shared" si="2"/>
        <v>150.479233226837</v>
      </c>
      <c r="F16" s="106">
        <f t="shared" si="3"/>
        <v>-3.48360655737705</v>
      </c>
    </row>
    <row r="17" ht="22.5" customHeight="1" spans="1:6">
      <c r="A17" s="258" t="s">
        <v>59</v>
      </c>
      <c r="B17" s="147"/>
      <c r="C17" s="147"/>
      <c r="D17" s="147"/>
      <c r="E17" s="106"/>
      <c r="F17" s="106"/>
    </row>
    <row r="18" ht="22.5" customHeight="1" spans="1:6">
      <c r="A18" s="258" t="s">
        <v>60</v>
      </c>
      <c r="B18" s="147"/>
      <c r="C18" s="147"/>
      <c r="D18" s="147"/>
      <c r="E18" s="106"/>
      <c r="F18" s="106"/>
    </row>
    <row r="19" ht="22.5" customHeight="1" spans="1:6">
      <c r="A19" s="110" t="s">
        <v>61</v>
      </c>
      <c r="B19" s="147">
        <f>SUM(B20:B26)</f>
        <v>6154</v>
      </c>
      <c r="C19" s="147">
        <f t="shared" ref="C19:D19" si="4">SUM(C20:C26)</f>
        <v>7596</v>
      </c>
      <c r="D19" s="147">
        <f t="shared" si="4"/>
        <v>10417</v>
      </c>
      <c r="E19" s="106">
        <f t="shared" si="2"/>
        <v>137.137967351237</v>
      </c>
      <c r="F19" s="106">
        <f t="shared" si="3"/>
        <v>69.272018199545</v>
      </c>
    </row>
    <row r="20" ht="22.5" customHeight="1" spans="1:6">
      <c r="A20" s="110" t="s">
        <v>62</v>
      </c>
      <c r="B20" s="147">
        <v>887</v>
      </c>
      <c r="C20" s="147">
        <v>762</v>
      </c>
      <c r="D20" s="147">
        <v>471</v>
      </c>
      <c r="E20" s="106">
        <f t="shared" si="2"/>
        <v>61.8110236220472</v>
      </c>
      <c r="F20" s="106">
        <f t="shared" si="3"/>
        <v>-46.8996617812852</v>
      </c>
    </row>
    <row r="21" ht="22.5" customHeight="1" spans="1:6">
      <c r="A21" s="110" t="s">
        <v>63</v>
      </c>
      <c r="B21" s="147">
        <v>2032</v>
      </c>
      <c r="C21" s="147">
        <v>5784</v>
      </c>
      <c r="D21" s="147">
        <v>8510</v>
      </c>
      <c r="E21" s="106">
        <f t="shared" si="2"/>
        <v>147.130013831259</v>
      </c>
      <c r="F21" s="106">
        <f t="shared" si="3"/>
        <v>318.799212598425</v>
      </c>
    </row>
    <row r="22" ht="22.5" customHeight="1" spans="1:6">
      <c r="A22" s="110" t="s">
        <v>64</v>
      </c>
      <c r="B22" s="147">
        <v>920</v>
      </c>
      <c r="C22" s="147">
        <v>700</v>
      </c>
      <c r="D22" s="147">
        <v>676</v>
      </c>
      <c r="E22" s="106">
        <f t="shared" si="2"/>
        <v>96.5714285714286</v>
      </c>
      <c r="F22" s="106">
        <f t="shared" si="3"/>
        <v>-26.5217391304348</v>
      </c>
    </row>
    <row r="23" ht="22.5" customHeight="1" spans="1:6">
      <c r="A23" s="110" t="s">
        <v>65</v>
      </c>
      <c r="B23" s="147"/>
      <c r="C23" s="147"/>
      <c r="D23" s="147"/>
      <c r="E23" s="106"/>
      <c r="F23" s="106"/>
    </row>
    <row r="24" ht="22.5" customHeight="1" spans="1:6">
      <c r="A24" s="110" t="s">
        <v>66</v>
      </c>
      <c r="B24" s="147">
        <v>314</v>
      </c>
      <c r="C24" s="147">
        <v>200</v>
      </c>
      <c r="D24" s="147">
        <v>159</v>
      </c>
      <c r="E24" s="106">
        <f t="shared" si="2"/>
        <v>79.5</v>
      </c>
      <c r="F24" s="106">
        <f t="shared" si="3"/>
        <v>-49.3630573248408</v>
      </c>
    </row>
    <row r="25" ht="22.5" customHeight="1" spans="1:6">
      <c r="A25" s="251" t="s">
        <v>67</v>
      </c>
      <c r="B25" s="147"/>
      <c r="C25" s="147"/>
      <c r="D25" s="147"/>
      <c r="E25" s="106"/>
      <c r="F25" s="106"/>
    </row>
    <row r="26" ht="22.5" customHeight="1" spans="1:6">
      <c r="A26" s="110" t="s">
        <v>68</v>
      </c>
      <c r="B26" s="147">
        <v>2001</v>
      </c>
      <c r="C26" s="147">
        <v>150</v>
      </c>
      <c r="D26" s="147">
        <v>601</v>
      </c>
      <c r="E26" s="106">
        <f t="shared" si="2"/>
        <v>400.666666666667</v>
      </c>
      <c r="F26" s="106">
        <f t="shared" si="3"/>
        <v>-69.9650174912544</v>
      </c>
    </row>
    <row r="27" ht="22.5" customHeight="1" spans="1:6">
      <c r="A27" s="157" t="s">
        <v>69</v>
      </c>
      <c r="B27" s="154">
        <f>SUM(B4,B19)</f>
        <v>20726</v>
      </c>
      <c r="C27" s="154">
        <f t="shared" ref="C27:D27" si="5">SUM(C4,C19)</f>
        <v>19269</v>
      </c>
      <c r="D27" s="154">
        <f t="shared" si="5"/>
        <v>20013</v>
      </c>
      <c r="E27" s="308">
        <f t="shared" si="2"/>
        <v>103.861124085318</v>
      </c>
      <c r="F27" s="223">
        <f t="shared" si="3"/>
        <v>-3.44012351635626</v>
      </c>
    </row>
    <row r="28" ht="22.5" customHeight="1" spans="1:6">
      <c r="A28" s="169" t="s">
        <v>70</v>
      </c>
      <c r="B28" s="154">
        <f>SUM(B29:B33)</f>
        <v>99715</v>
      </c>
      <c r="C28" s="154">
        <f t="shared" ref="C28:D28" si="6">SUM(C29:C33)</f>
        <v>74398</v>
      </c>
      <c r="D28" s="154">
        <f t="shared" si="6"/>
        <v>79485</v>
      </c>
      <c r="E28" s="309">
        <f t="shared" ref="E28:E34" si="7">D28/C28*100</f>
        <v>106.837549396489</v>
      </c>
      <c r="F28" s="223">
        <f t="shared" si="3"/>
        <v>-20.2878202878203</v>
      </c>
    </row>
    <row r="29" ht="22.5" customHeight="1" spans="1:6">
      <c r="A29" s="152" t="s">
        <v>71</v>
      </c>
      <c r="B29" s="147">
        <v>86770</v>
      </c>
      <c r="C29" s="147">
        <v>67629</v>
      </c>
      <c r="D29" s="147">
        <v>71600</v>
      </c>
      <c r="E29" s="106">
        <f t="shared" si="7"/>
        <v>105.871741412708</v>
      </c>
      <c r="F29" s="106">
        <f t="shared" si="3"/>
        <v>-17.4830010372248</v>
      </c>
    </row>
    <row r="30" ht="22.5" customHeight="1" spans="1:6">
      <c r="A30" s="152" t="s">
        <v>72</v>
      </c>
      <c r="B30" s="147"/>
      <c r="C30" s="147"/>
      <c r="D30" s="147"/>
      <c r="E30" s="106"/>
      <c r="F30" s="106"/>
    </row>
    <row r="31" ht="22.5" customHeight="1" spans="1:6">
      <c r="A31" s="152" t="s">
        <v>73</v>
      </c>
      <c r="B31" s="147">
        <v>1733</v>
      </c>
      <c r="C31" s="147"/>
      <c r="D31" s="147"/>
      <c r="E31" s="106"/>
      <c r="F31" s="106">
        <f>(D31/B31-1)*100</f>
        <v>-100</v>
      </c>
    </row>
    <row r="32" ht="22.5" customHeight="1" spans="1:6">
      <c r="A32" s="152" t="s">
        <v>74</v>
      </c>
      <c r="B32" s="147">
        <v>3687</v>
      </c>
      <c r="C32" s="147">
        <v>1769</v>
      </c>
      <c r="D32" s="147">
        <v>1985</v>
      </c>
      <c r="E32" s="106">
        <f>D32/C32*100</f>
        <v>112.210288298474</v>
      </c>
      <c r="F32" s="106">
        <f>(D32/B32-1)*100</f>
        <v>-46.162191483591</v>
      </c>
    </row>
    <row r="33" s="238" customFormat="1" ht="22.5" customHeight="1" spans="1:6">
      <c r="A33" s="152" t="s">
        <v>75</v>
      </c>
      <c r="B33" s="147">
        <v>7525</v>
      </c>
      <c r="C33" s="147">
        <v>5000</v>
      </c>
      <c r="D33" s="147">
        <v>5900</v>
      </c>
      <c r="E33" s="106">
        <f t="shared" si="7"/>
        <v>118</v>
      </c>
      <c r="F33" s="106">
        <f>(D33/B33-1)*100</f>
        <v>-21.5946843853821</v>
      </c>
    </row>
    <row r="34" ht="21" customHeight="1" spans="1:6">
      <c r="A34" s="225" t="s">
        <v>76</v>
      </c>
      <c r="B34" s="162">
        <f>SUM(B27:B28)</f>
        <v>120441</v>
      </c>
      <c r="C34" s="162">
        <f t="shared" ref="C34:D34" si="8">SUM(C27:C28)</f>
        <v>93667</v>
      </c>
      <c r="D34" s="162">
        <f t="shared" si="8"/>
        <v>99498</v>
      </c>
      <c r="E34" s="304">
        <f t="shared" si="7"/>
        <v>106.225244750019</v>
      </c>
      <c r="F34" s="118">
        <f t="shared" si="3"/>
        <v>-17.3885969063691</v>
      </c>
    </row>
  </sheetData>
  <mergeCells count="2">
    <mergeCell ref="A1:F1"/>
    <mergeCell ref="E2:F2"/>
  </mergeCells>
  <pageMargins left="0.56875" right="0.15625" top="0.538888888888889" bottom="0.76875" header="0.338888888888889" footer="0.511805555555556"/>
  <pageSetup paperSize="9" scale="95" orientation="portrait" useFirstPageNumber="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F10" sqref="F10"/>
    </sheetView>
  </sheetViews>
  <sheetFormatPr defaultColWidth="9" defaultRowHeight="14.25"/>
  <cols>
    <col min="1" max="1" width="56.375" style="1" customWidth="1"/>
    <col min="2" max="2" width="44.5" style="2" customWidth="1"/>
    <col min="3" max="5" width="9" style="1"/>
    <col min="6" max="6" width="10.4" style="1" customWidth="1"/>
    <col min="7" max="7" width="9.7" style="1" customWidth="1"/>
    <col min="8" max="16382" width="9" style="1"/>
  </cols>
  <sheetData>
    <row r="1" s="1" customFormat="1" ht="26.25" customHeight="1" spans="1:2">
      <c r="A1" s="3" t="s">
        <v>1343</v>
      </c>
      <c r="B1" s="3"/>
    </row>
    <row r="2" s="1" customFormat="1" ht="16.5" customHeight="1" spans="1:2">
      <c r="A2" s="4"/>
      <c r="B2" s="5" t="s">
        <v>1344</v>
      </c>
    </row>
    <row r="3" s="1" customFormat="1" ht="36.75" customHeight="1" spans="1:2">
      <c r="A3" s="6" t="s">
        <v>1295</v>
      </c>
      <c r="B3" s="7" t="s">
        <v>194</v>
      </c>
    </row>
    <row r="4" s="1" customFormat="1" ht="27.75" customHeight="1" spans="1:9">
      <c r="A4" s="8" t="s">
        <v>1296</v>
      </c>
      <c r="B4" s="9">
        <f>SUM(B5,B10,B19,B22)</f>
        <v>24261</v>
      </c>
      <c r="D4" s="10"/>
      <c r="E4" s="10"/>
      <c r="F4" s="10"/>
      <c r="G4" s="10"/>
      <c r="H4" s="10"/>
      <c r="I4" s="10"/>
    </row>
    <row r="5" s="1" customFormat="1" ht="27.75" customHeight="1" spans="1:9">
      <c r="A5" s="11" t="s">
        <v>1298</v>
      </c>
      <c r="B5" s="12">
        <f>SUM(B6:B9)</f>
        <v>6039</v>
      </c>
      <c r="C5" s="13"/>
      <c r="D5" s="14"/>
      <c r="E5" s="15"/>
      <c r="F5" s="10"/>
      <c r="G5" s="15"/>
      <c r="H5" s="10"/>
      <c r="I5" s="10"/>
    </row>
    <row r="6" s="1" customFormat="1" ht="27.75" customHeight="1" spans="1:10">
      <c r="A6" s="11" t="s">
        <v>1300</v>
      </c>
      <c r="B6" s="12">
        <v>4287</v>
      </c>
      <c r="C6" s="13"/>
      <c r="D6" s="14"/>
      <c r="E6" s="15"/>
      <c r="F6" s="10"/>
      <c r="G6" s="15"/>
      <c r="H6" s="10"/>
      <c r="I6" s="10"/>
      <c r="J6" s="19"/>
    </row>
    <row r="7" s="1" customFormat="1" ht="27.75" customHeight="1" spans="1:9">
      <c r="A7" s="11" t="s">
        <v>1302</v>
      </c>
      <c r="B7" s="12">
        <v>1006</v>
      </c>
      <c r="C7" s="13"/>
      <c r="D7" s="14"/>
      <c r="E7" s="15"/>
      <c r="F7" s="10"/>
      <c r="G7" s="15"/>
      <c r="H7" s="10"/>
      <c r="I7" s="10"/>
    </row>
    <row r="8" s="1" customFormat="1" ht="27.75" customHeight="1" spans="1:9">
      <c r="A8" s="10" t="s">
        <v>1304</v>
      </c>
      <c r="B8" s="16">
        <v>746</v>
      </c>
      <c r="C8" s="13"/>
      <c r="D8" s="14"/>
      <c r="E8" s="15"/>
      <c r="F8" s="10"/>
      <c r="G8" s="15"/>
      <c r="H8" s="10"/>
      <c r="I8" s="10"/>
    </row>
    <row r="9" s="1" customFormat="1" ht="27.75" customHeight="1" spans="1:9">
      <c r="A9" s="10" t="s">
        <v>1306</v>
      </c>
      <c r="B9" s="16">
        <v>0</v>
      </c>
      <c r="C9" s="13"/>
      <c r="D9" s="14"/>
      <c r="E9" s="15"/>
      <c r="F9" s="10"/>
      <c r="G9" s="15"/>
      <c r="H9" s="10"/>
      <c r="I9" s="10"/>
    </row>
    <row r="10" s="1" customFormat="1" ht="27.75" customHeight="1" spans="1:9">
      <c r="A10" s="10" t="s">
        <v>1299</v>
      </c>
      <c r="B10" s="16">
        <f>SUM(B11:B18)</f>
        <v>11875</v>
      </c>
      <c r="C10" s="13"/>
      <c r="D10" s="14"/>
      <c r="E10" s="15"/>
      <c r="F10" s="10"/>
      <c r="G10" s="10"/>
      <c r="H10" s="10"/>
      <c r="I10" s="10"/>
    </row>
    <row r="11" s="1" customFormat="1" ht="27.75" customHeight="1" spans="1:9">
      <c r="A11" s="10" t="s">
        <v>1309</v>
      </c>
      <c r="B11" s="16">
        <v>931</v>
      </c>
      <c r="C11" s="13"/>
      <c r="D11" s="14"/>
      <c r="E11" s="15"/>
      <c r="F11" s="10"/>
      <c r="G11" s="10"/>
      <c r="H11" s="10"/>
      <c r="I11" s="10"/>
    </row>
    <row r="12" s="1" customFormat="1" ht="27.75" customHeight="1" spans="1:9">
      <c r="A12" s="10" t="s">
        <v>1311</v>
      </c>
      <c r="B12" s="16">
        <v>0</v>
      </c>
      <c r="C12" s="13"/>
      <c r="D12" s="14"/>
      <c r="E12" s="15"/>
      <c r="F12" s="10"/>
      <c r="G12" s="10"/>
      <c r="H12" s="10"/>
      <c r="I12" s="10"/>
    </row>
    <row r="13" s="1" customFormat="1" ht="27.75" customHeight="1" spans="1:9">
      <c r="A13" s="10" t="s">
        <v>1313</v>
      </c>
      <c r="B13" s="16">
        <v>1</v>
      </c>
      <c r="C13" s="13"/>
      <c r="D13" s="14"/>
      <c r="E13" s="15"/>
      <c r="F13" s="10"/>
      <c r="G13" s="10"/>
      <c r="H13" s="10"/>
      <c r="I13" s="10"/>
    </row>
    <row r="14" s="1" customFormat="1" ht="27.75" customHeight="1" spans="1:9">
      <c r="A14" s="10" t="s">
        <v>1315</v>
      </c>
      <c r="B14" s="16">
        <v>10337</v>
      </c>
      <c r="C14" s="13"/>
      <c r="D14" s="14"/>
      <c r="E14" s="15"/>
      <c r="F14" s="10"/>
      <c r="G14" s="10"/>
      <c r="H14" s="10"/>
      <c r="I14" s="10"/>
    </row>
    <row r="15" s="1" customFormat="1" ht="27.75" customHeight="1" spans="1:9">
      <c r="A15" s="10" t="s">
        <v>1317</v>
      </c>
      <c r="B15" s="16">
        <v>83</v>
      </c>
      <c r="C15" s="13"/>
      <c r="D15" s="14"/>
      <c r="E15" s="15"/>
      <c r="F15" s="10"/>
      <c r="G15" s="10"/>
      <c r="H15" s="10"/>
      <c r="I15" s="10"/>
    </row>
    <row r="16" s="1" customFormat="1" ht="27.75" customHeight="1" spans="1:9">
      <c r="A16" s="10" t="s">
        <v>1318</v>
      </c>
      <c r="B16" s="16">
        <v>490</v>
      </c>
      <c r="C16" s="13"/>
      <c r="D16" s="14"/>
      <c r="E16" s="15"/>
      <c r="F16" s="10"/>
      <c r="G16" s="10"/>
      <c r="H16" s="10"/>
      <c r="I16" s="10"/>
    </row>
    <row r="17" s="1" customFormat="1" ht="27.75" customHeight="1" spans="1:9">
      <c r="A17" s="10" t="s">
        <v>1320</v>
      </c>
      <c r="B17" s="16">
        <v>0</v>
      </c>
      <c r="C17" s="13"/>
      <c r="D17" s="14"/>
      <c r="E17" s="15"/>
      <c r="F17" s="10"/>
      <c r="G17" s="10"/>
      <c r="H17" s="10"/>
      <c r="I17" s="10"/>
    </row>
    <row r="18" s="1" customFormat="1" ht="27.75" customHeight="1" spans="1:9">
      <c r="A18" s="10" t="s">
        <v>1322</v>
      </c>
      <c r="B18" s="16">
        <v>33</v>
      </c>
      <c r="C18" s="13"/>
      <c r="D18" s="14"/>
      <c r="E18" s="15"/>
      <c r="F18" s="10"/>
      <c r="G18" s="10"/>
      <c r="H18" s="10"/>
      <c r="I18" s="10"/>
    </row>
    <row r="19" s="1" customFormat="1" ht="27.75" customHeight="1" spans="1:9">
      <c r="A19" s="10" t="s">
        <v>1305</v>
      </c>
      <c r="B19" s="16">
        <f>SUM(B20:B21)</f>
        <v>4830</v>
      </c>
      <c r="C19" s="14"/>
      <c r="D19" s="14"/>
      <c r="E19" s="15"/>
      <c r="F19" s="10"/>
      <c r="G19" s="10"/>
      <c r="H19" s="10"/>
      <c r="I19" s="10"/>
    </row>
    <row r="20" s="1" customFormat="1" ht="27.75" customHeight="1" spans="1:9">
      <c r="A20" s="1" t="s">
        <v>1323</v>
      </c>
      <c r="B20" s="16">
        <v>1447</v>
      </c>
      <c r="C20" s="14"/>
      <c r="D20" s="14"/>
      <c r="E20" s="15"/>
      <c r="F20" s="10"/>
      <c r="G20" s="10"/>
      <c r="H20" s="10"/>
      <c r="I20" s="10"/>
    </row>
    <row r="21" s="1" customFormat="1" ht="27.75" customHeight="1" spans="1:9">
      <c r="A21" s="10" t="s">
        <v>1324</v>
      </c>
      <c r="B21" s="16">
        <v>3383</v>
      </c>
      <c r="C21" s="14"/>
      <c r="D21" s="14"/>
      <c r="E21" s="15"/>
      <c r="F21" s="10"/>
      <c r="G21" s="10"/>
      <c r="H21" s="10"/>
      <c r="I21" s="10"/>
    </row>
    <row r="22" s="1" customFormat="1" ht="27.75" customHeight="1" spans="1:9">
      <c r="A22" s="10" t="s">
        <v>1310</v>
      </c>
      <c r="B22" s="16">
        <f>SUM(B23:B24)</f>
        <v>1517</v>
      </c>
      <c r="C22" s="14"/>
      <c r="D22" s="14"/>
      <c r="E22" s="15"/>
      <c r="F22" s="10"/>
      <c r="G22" s="10"/>
      <c r="H22" s="10"/>
      <c r="I22" s="10"/>
    </row>
    <row r="23" s="1" customFormat="1" ht="27.75" customHeight="1" spans="1:9">
      <c r="A23" s="10" t="s">
        <v>1325</v>
      </c>
      <c r="B23" s="16">
        <v>1517</v>
      </c>
      <c r="C23" s="14"/>
      <c r="D23" s="14"/>
      <c r="E23" s="15"/>
      <c r="F23" s="10"/>
      <c r="G23" s="10"/>
      <c r="H23" s="10"/>
      <c r="I23" s="10"/>
    </row>
    <row r="24" s="1" customFormat="1" ht="27.75" customHeight="1" spans="1:9">
      <c r="A24" s="10" t="s">
        <v>1326</v>
      </c>
      <c r="B24" s="16"/>
      <c r="C24" s="14"/>
      <c r="D24" s="14"/>
      <c r="E24" s="15"/>
      <c r="F24" s="10"/>
      <c r="G24" s="10"/>
      <c r="H24" s="10"/>
      <c r="I24" s="10"/>
    </row>
    <row r="25" s="1" customFormat="1" ht="27.75" customHeight="1" spans="1:9">
      <c r="A25" s="10"/>
      <c r="B25" s="16"/>
      <c r="C25" s="14"/>
      <c r="D25" s="14"/>
      <c r="E25" s="15"/>
      <c r="F25" s="10"/>
      <c r="G25" s="10"/>
      <c r="H25" s="10"/>
      <c r="I25" s="10"/>
    </row>
    <row r="26" s="1" customFormat="1" ht="27.75" customHeight="1" spans="1:9">
      <c r="A26" s="10"/>
      <c r="B26" s="16"/>
      <c r="C26" s="14"/>
      <c r="D26" s="14"/>
      <c r="E26" s="15"/>
      <c r="F26" s="10"/>
      <c r="G26" s="10"/>
      <c r="H26" s="10"/>
      <c r="I26" s="10"/>
    </row>
    <row r="27" s="1" customFormat="1" ht="27.75" customHeight="1" spans="1:9">
      <c r="A27" s="10"/>
      <c r="B27" s="16"/>
      <c r="C27" s="14"/>
      <c r="D27" s="14"/>
      <c r="E27" s="15"/>
      <c r="F27" s="10"/>
      <c r="G27" s="10"/>
      <c r="H27" s="10"/>
      <c r="I27" s="10"/>
    </row>
    <row r="28" s="1" customFormat="1" ht="27.75" customHeight="1" spans="1:9">
      <c r="A28" s="10"/>
      <c r="B28" s="16"/>
      <c r="D28" s="10"/>
      <c r="E28" s="15"/>
      <c r="F28" s="10"/>
      <c r="G28" s="10"/>
      <c r="H28" s="10"/>
      <c r="I28" s="10"/>
    </row>
    <row r="29" s="1" customFormat="1" ht="27.75" customHeight="1" spans="1:9">
      <c r="A29" s="17" t="s">
        <v>102</v>
      </c>
      <c r="B29" s="18">
        <f>SUM(B4)</f>
        <v>24261</v>
      </c>
      <c r="D29" s="10"/>
      <c r="E29" s="10"/>
      <c r="F29" s="10"/>
      <c r="G29" s="10"/>
      <c r="H29" s="10"/>
      <c r="I29" s="10"/>
    </row>
    <row r="30" s="1" customFormat="1" spans="1:9">
      <c r="A30" s="19"/>
      <c r="B30" s="2"/>
      <c r="D30" s="10"/>
      <c r="E30" s="10"/>
      <c r="F30" s="10"/>
      <c r="G30" s="10"/>
      <c r="H30" s="10"/>
      <c r="I30" s="10"/>
    </row>
  </sheetData>
  <mergeCells count="1">
    <mergeCell ref="A1:B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Zeros="0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I28" sqref="I28"/>
    </sheetView>
  </sheetViews>
  <sheetFormatPr defaultColWidth="9" defaultRowHeight="14.25" outlineLevelCol="6"/>
  <cols>
    <col min="1" max="1" width="30.2" customWidth="1"/>
    <col min="2" max="2" width="13.1" customWidth="1"/>
    <col min="3" max="5" width="12.5" customWidth="1"/>
    <col min="6" max="6" width="9" customWidth="1"/>
    <col min="7" max="7" width="15.2" customWidth="1"/>
    <col min="8" max="8" width="10.4" customWidth="1"/>
    <col min="9" max="9" width="9.7" customWidth="1"/>
  </cols>
  <sheetData>
    <row r="1" ht="26.25" customHeight="1" spans="1:6">
      <c r="A1" s="96" t="s">
        <v>77</v>
      </c>
      <c r="B1" s="96"/>
      <c r="C1" s="96"/>
      <c r="D1" s="96"/>
      <c r="E1" s="96"/>
      <c r="F1" s="96"/>
    </row>
    <row r="2" ht="26.25" customHeight="1" spans="1:6">
      <c r="A2" s="145" t="s">
        <v>78</v>
      </c>
      <c r="B2" s="145"/>
      <c r="C2" s="145"/>
      <c r="D2" s="145"/>
      <c r="E2" s="300" t="s">
        <v>39</v>
      </c>
      <c r="F2" s="300"/>
    </row>
    <row r="3" ht="52.5" customHeight="1" spans="1:7">
      <c r="A3" s="240" t="s">
        <v>40</v>
      </c>
      <c r="B3" s="248" t="s">
        <v>41</v>
      </c>
      <c r="C3" s="301" t="s">
        <v>42</v>
      </c>
      <c r="D3" s="301" t="s">
        <v>43</v>
      </c>
      <c r="E3" s="301" t="s">
        <v>44</v>
      </c>
      <c r="F3" s="301" t="s">
        <v>45</v>
      </c>
      <c r="G3" s="103"/>
    </row>
    <row r="4" ht="22.5" customHeight="1" spans="1:7">
      <c r="A4" s="251" t="s">
        <v>79</v>
      </c>
      <c r="B4" s="229">
        <v>10216</v>
      </c>
      <c r="C4" s="229">
        <v>13160</v>
      </c>
      <c r="D4" s="229">
        <v>13929</v>
      </c>
      <c r="E4" s="106">
        <f>D4/C4*100</f>
        <v>105.843465045593</v>
      </c>
      <c r="F4" s="106">
        <f>100*(D4/B4-1)</f>
        <v>36.3449490994519</v>
      </c>
      <c r="G4" s="107"/>
    </row>
    <row r="5" ht="22.5" customHeight="1" spans="1:7">
      <c r="A5" s="110" t="s">
        <v>80</v>
      </c>
      <c r="B5" s="229"/>
      <c r="C5" s="229"/>
      <c r="D5" s="229">
        <v>0</v>
      </c>
      <c r="E5" s="106"/>
      <c r="F5" s="106"/>
      <c r="G5" s="107"/>
    </row>
    <row r="6" ht="22.5" customHeight="1" spans="1:7">
      <c r="A6" s="110" t="s">
        <v>81</v>
      </c>
      <c r="B6" s="229">
        <v>107</v>
      </c>
      <c r="C6" s="229">
        <v>115</v>
      </c>
      <c r="D6" s="229">
        <v>41</v>
      </c>
      <c r="E6" s="106">
        <f t="shared" ref="E6:E33" si="0">D6/C6*100</f>
        <v>35.6521739130435</v>
      </c>
      <c r="F6" s="106">
        <f t="shared" ref="F6:F33" si="1">100*(D6/B6-1)</f>
        <v>-61.6822429906542</v>
      </c>
      <c r="G6" s="107"/>
    </row>
    <row r="7" ht="22.5" customHeight="1" spans="1:7">
      <c r="A7" s="110" t="s">
        <v>82</v>
      </c>
      <c r="B7" s="229">
        <v>10959</v>
      </c>
      <c r="C7" s="229">
        <v>12770</v>
      </c>
      <c r="D7" s="229">
        <v>13978</v>
      </c>
      <c r="E7" s="106">
        <f t="shared" si="0"/>
        <v>109.45967110415</v>
      </c>
      <c r="F7" s="106">
        <f t="shared" si="1"/>
        <v>27.5481339538279</v>
      </c>
      <c r="G7" s="107"/>
    </row>
    <row r="8" ht="22.5" customHeight="1" spans="1:7">
      <c r="A8" s="110" t="s">
        <v>83</v>
      </c>
      <c r="B8" s="229">
        <v>6532</v>
      </c>
      <c r="C8" s="229">
        <v>7452</v>
      </c>
      <c r="D8" s="229">
        <v>8192</v>
      </c>
      <c r="E8" s="106">
        <f t="shared" si="0"/>
        <v>109.930220075148</v>
      </c>
      <c r="F8" s="106">
        <f t="shared" si="1"/>
        <v>25.4133496631966</v>
      </c>
      <c r="G8" s="107"/>
    </row>
    <row r="9" ht="22.5" customHeight="1" spans="1:7">
      <c r="A9" s="110" t="s">
        <v>84</v>
      </c>
      <c r="B9" s="229">
        <v>272</v>
      </c>
      <c r="C9" s="229">
        <v>200</v>
      </c>
      <c r="D9" s="229">
        <v>172</v>
      </c>
      <c r="E9" s="106">
        <f t="shared" si="0"/>
        <v>86</v>
      </c>
      <c r="F9" s="106">
        <f t="shared" si="1"/>
        <v>-36.7647058823529</v>
      </c>
      <c r="G9" s="107"/>
    </row>
    <row r="10" ht="22.5" customHeight="1" spans="1:7">
      <c r="A10" s="110" t="s">
        <v>85</v>
      </c>
      <c r="B10" s="229">
        <v>214</v>
      </c>
      <c r="C10" s="229">
        <v>9062</v>
      </c>
      <c r="D10" s="229">
        <v>6217</v>
      </c>
      <c r="E10" s="106">
        <f t="shared" si="0"/>
        <v>68.6051644228647</v>
      </c>
      <c r="F10" s="106">
        <f t="shared" si="1"/>
        <v>2805.14018691589</v>
      </c>
      <c r="G10" s="107"/>
    </row>
    <row r="11" ht="22.5" customHeight="1" spans="1:7">
      <c r="A11" s="110" t="s">
        <v>86</v>
      </c>
      <c r="B11" s="229">
        <v>5154</v>
      </c>
      <c r="C11" s="229">
        <v>6203</v>
      </c>
      <c r="D11" s="229">
        <v>5352</v>
      </c>
      <c r="E11" s="106">
        <f t="shared" si="0"/>
        <v>86.2808318555538</v>
      </c>
      <c r="F11" s="106">
        <f t="shared" si="1"/>
        <v>3.84167636786961</v>
      </c>
      <c r="G11" s="107"/>
    </row>
    <row r="12" ht="22.5" customHeight="1" spans="1:7">
      <c r="A12" s="251" t="s">
        <v>87</v>
      </c>
      <c r="B12" s="229">
        <v>2593</v>
      </c>
      <c r="C12" s="229">
        <v>1066</v>
      </c>
      <c r="D12" s="229">
        <v>2871</v>
      </c>
      <c r="E12" s="106">
        <f t="shared" si="0"/>
        <v>269.324577861163</v>
      </c>
      <c r="F12" s="106">
        <f t="shared" si="1"/>
        <v>10.7211723871963</v>
      </c>
      <c r="G12" s="107"/>
    </row>
    <row r="13" ht="22.5" customHeight="1" spans="1:7">
      <c r="A13" s="110" t="s">
        <v>88</v>
      </c>
      <c r="B13" s="229">
        <v>8152</v>
      </c>
      <c r="C13" s="229">
        <v>901</v>
      </c>
      <c r="D13" s="229">
        <v>957</v>
      </c>
      <c r="E13" s="106">
        <f t="shared" si="0"/>
        <v>106.215316315205</v>
      </c>
      <c r="F13" s="106">
        <f t="shared" si="1"/>
        <v>-88.2605495583906</v>
      </c>
      <c r="G13" s="107"/>
    </row>
    <row r="14" ht="22.5" customHeight="1" spans="1:7">
      <c r="A14" s="110" t="s">
        <v>89</v>
      </c>
      <c r="B14" s="229">
        <v>39694</v>
      </c>
      <c r="C14" s="229">
        <v>2494</v>
      </c>
      <c r="D14" s="229">
        <v>7409</v>
      </c>
      <c r="E14" s="106">
        <f t="shared" si="0"/>
        <v>297.072975140337</v>
      </c>
      <c r="F14" s="106">
        <f t="shared" si="1"/>
        <v>-81.3347105355973</v>
      </c>
      <c r="G14" s="107"/>
    </row>
    <row r="15" ht="22.5" customHeight="1" spans="1:7">
      <c r="A15" s="110" t="s">
        <v>90</v>
      </c>
      <c r="B15" s="229">
        <v>3253</v>
      </c>
      <c r="C15" s="229">
        <v>4256</v>
      </c>
      <c r="D15" s="229">
        <v>3966</v>
      </c>
      <c r="E15" s="106">
        <f t="shared" si="0"/>
        <v>93.1860902255639</v>
      </c>
      <c r="F15" s="106">
        <f t="shared" si="1"/>
        <v>21.9182293267753</v>
      </c>
      <c r="G15" s="107"/>
    </row>
    <row r="16" ht="22.5" customHeight="1" spans="1:7">
      <c r="A16" s="110" t="s">
        <v>91</v>
      </c>
      <c r="B16" s="229">
        <v>279</v>
      </c>
      <c r="C16" s="229">
        <v>230</v>
      </c>
      <c r="D16" s="229">
        <v>171</v>
      </c>
      <c r="E16" s="106">
        <f t="shared" si="0"/>
        <v>74.3478260869565</v>
      </c>
      <c r="F16" s="106">
        <f t="shared" si="1"/>
        <v>-38.7096774193548</v>
      </c>
      <c r="G16" s="107"/>
    </row>
    <row r="17" ht="22.5" customHeight="1" spans="1:7">
      <c r="A17" s="110" t="s">
        <v>92</v>
      </c>
      <c r="B17" s="229">
        <v>153</v>
      </c>
      <c r="C17" s="229">
        <v>1647</v>
      </c>
      <c r="D17" s="229">
        <v>231</v>
      </c>
      <c r="E17" s="106">
        <f t="shared" si="0"/>
        <v>14.0255009107468</v>
      </c>
      <c r="F17" s="106">
        <f t="shared" si="1"/>
        <v>50.9803921568627</v>
      </c>
      <c r="G17" s="107"/>
    </row>
    <row r="18" ht="22.5" customHeight="1" spans="1:7">
      <c r="A18" s="110" t="s">
        <v>93</v>
      </c>
      <c r="B18" s="229">
        <v>32</v>
      </c>
      <c r="C18" s="229"/>
      <c r="D18" s="229">
        <v>0</v>
      </c>
      <c r="E18" s="106"/>
      <c r="F18" s="106">
        <f t="shared" si="1"/>
        <v>-100</v>
      </c>
      <c r="G18" s="107"/>
    </row>
    <row r="19" ht="22.5" customHeight="1" spans="1:7">
      <c r="A19" s="110" t="s">
        <v>94</v>
      </c>
      <c r="B19" s="229">
        <v>2</v>
      </c>
      <c r="C19" s="229">
        <v>2</v>
      </c>
      <c r="D19" s="229">
        <v>1</v>
      </c>
      <c r="E19" s="106">
        <f t="shared" si="0"/>
        <v>50</v>
      </c>
      <c r="F19" s="106">
        <f t="shared" si="1"/>
        <v>-50</v>
      </c>
      <c r="G19" s="107"/>
    </row>
    <row r="20" ht="22.5" customHeight="1" spans="1:7">
      <c r="A20" s="110" t="s">
        <v>95</v>
      </c>
      <c r="B20" s="229">
        <v>37</v>
      </c>
      <c r="C20" s="229">
        <v>56</v>
      </c>
      <c r="D20" s="229">
        <v>61</v>
      </c>
      <c r="E20" s="106">
        <f t="shared" si="0"/>
        <v>108.928571428571</v>
      </c>
      <c r="F20" s="106">
        <f t="shared" si="1"/>
        <v>64.8648648648649</v>
      </c>
      <c r="G20" s="107"/>
    </row>
    <row r="21" ht="22.5" customHeight="1" spans="1:7">
      <c r="A21" s="110" t="s">
        <v>96</v>
      </c>
      <c r="B21" s="229">
        <v>119</v>
      </c>
      <c r="C21" s="229">
        <v>31</v>
      </c>
      <c r="D21" s="229">
        <v>29</v>
      </c>
      <c r="E21" s="106">
        <f t="shared" si="0"/>
        <v>93.5483870967742</v>
      </c>
      <c r="F21" s="106">
        <f t="shared" si="1"/>
        <v>-75.6302521008403</v>
      </c>
      <c r="G21" s="107"/>
    </row>
    <row r="22" ht="22.5" customHeight="1" spans="1:7">
      <c r="A22" s="251" t="s">
        <v>97</v>
      </c>
      <c r="B22" s="220"/>
      <c r="C22" s="229"/>
      <c r="D22" s="220"/>
      <c r="E22" s="106"/>
      <c r="F22" s="106"/>
      <c r="G22" s="107"/>
    </row>
    <row r="23" ht="22.5" customHeight="1" spans="1:7">
      <c r="A23" s="251" t="s">
        <v>98</v>
      </c>
      <c r="B23" s="220"/>
      <c r="C23" s="231">
        <v>713</v>
      </c>
      <c r="D23" s="220">
        <v>665</v>
      </c>
      <c r="E23" s="106">
        <f t="shared" si="0"/>
        <v>93.2678821879383</v>
      </c>
      <c r="F23" s="106"/>
      <c r="G23" s="107"/>
    </row>
    <row r="24" ht="22.5" customHeight="1" spans="1:7">
      <c r="A24" s="110" t="s">
        <v>99</v>
      </c>
      <c r="B24" s="220"/>
      <c r="C24" s="231">
        <v>100</v>
      </c>
      <c r="D24" s="220"/>
      <c r="E24" s="106">
        <f t="shared" si="0"/>
        <v>0</v>
      </c>
      <c r="F24" s="106"/>
      <c r="G24" s="107"/>
    </row>
    <row r="25" ht="22.5" customHeight="1" spans="1:7">
      <c r="A25" s="110" t="s">
        <v>100</v>
      </c>
      <c r="B25" s="220">
        <v>44</v>
      </c>
      <c r="C25" s="231">
        <v>64</v>
      </c>
      <c r="D25" s="220">
        <v>69</v>
      </c>
      <c r="E25" s="106">
        <f t="shared" si="0"/>
        <v>107.8125</v>
      </c>
      <c r="F25" s="106">
        <f t="shared" si="1"/>
        <v>56.8181818181818</v>
      </c>
      <c r="G25" s="107"/>
    </row>
    <row r="26" ht="22.5" customHeight="1" spans="1:7">
      <c r="A26" s="251" t="s">
        <v>101</v>
      </c>
      <c r="B26" s="220">
        <v>674</v>
      </c>
      <c r="C26" s="231">
        <v>896</v>
      </c>
      <c r="D26" s="220">
        <v>1008</v>
      </c>
      <c r="E26" s="106">
        <f t="shared" ref="E26:E31" si="2">D26/C26*100</f>
        <v>112.5</v>
      </c>
      <c r="F26" s="106">
        <f t="shared" ref="F26:F31" si="3">100*(D26/B26-1)</f>
        <v>49.5548961424332</v>
      </c>
      <c r="G26" s="107"/>
    </row>
    <row r="27" ht="22.5" customHeight="1" spans="1:7">
      <c r="A27" s="157" t="s">
        <v>102</v>
      </c>
      <c r="B27" s="222">
        <f>SUM(B4:B26)</f>
        <v>88486</v>
      </c>
      <c r="C27" s="222">
        <f t="shared" ref="C27:D27" si="4">SUM(C4:C26)</f>
        <v>61418</v>
      </c>
      <c r="D27" s="222">
        <f t="shared" si="4"/>
        <v>65319</v>
      </c>
      <c r="E27" s="158">
        <f t="shared" si="2"/>
        <v>106.351558175128</v>
      </c>
      <c r="F27" s="158">
        <f t="shared" si="3"/>
        <v>-26.1815428429356</v>
      </c>
      <c r="G27" s="107"/>
    </row>
    <row r="28" ht="22.5" customHeight="1" spans="1:7">
      <c r="A28" s="169" t="s">
        <v>103</v>
      </c>
      <c r="B28" s="302">
        <f>SUM(B29:B32)</f>
        <v>31955</v>
      </c>
      <c r="C28" s="302">
        <f t="shared" ref="C28:D28" si="5">SUM(C29:C32)</f>
        <v>32249</v>
      </c>
      <c r="D28" s="302">
        <f t="shared" si="5"/>
        <v>34179</v>
      </c>
      <c r="E28" s="158">
        <f t="shared" si="2"/>
        <v>105.984681695556</v>
      </c>
      <c r="F28" s="158">
        <f t="shared" si="3"/>
        <v>6.95978720075106</v>
      </c>
      <c r="G28" s="107"/>
    </row>
    <row r="29" ht="22.5" customHeight="1" spans="1:7">
      <c r="A29" s="104" t="s">
        <v>104</v>
      </c>
      <c r="B29" s="220">
        <v>30426</v>
      </c>
      <c r="C29" s="231">
        <v>30616</v>
      </c>
      <c r="D29" s="229">
        <v>30616</v>
      </c>
      <c r="E29" s="106">
        <f t="shared" si="2"/>
        <v>100</v>
      </c>
      <c r="F29" s="106">
        <f t="shared" si="3"/>
        <v>0.62446591730756</v>
      </c>
      <c r="G29" s="107"/>
    </row>
    <row r="30" ht="22.5" customHeight="1" spans="1:7">
      <c r="A30" s="110" t="s">
        <v>105</v>
      </c>
      <c r="B30" s="220"/>
      <c r="C30" s="231"/>
      <c r="D30" s="229">
        <v>1930</v>
      </c>
      <c r="E30" s="106"/>
      <c r="F30" s="106"/>
      <c r="G30" s="107"/>
    </row>
    <row r="31" s="238" customFormat="1" ht="22.5" customHeight="1" spans="1:7">
      <c r="A31" s="104" t="s">
        <v>106</v>
      </c>
      <c r="B31" s="220">
        <v>1529</v>
      </c>
      <c r="C31" s="231">
        <v>1633</v>
      </c>
      <c r="D31" s="229">
        <v>1633</v>
      </c>
      <c r="E31" s="106">
        <f t="shared" si="2"/>
        <v>100</v>
      </c>
      <c r="F31" s="106">
        <f t="shared" si="3"/>
        <v>6.80183126226293</v>
      </c>
      <c r="G31" s="303"/>
    </row>
    <row r="32" ht="22.5" customHeight="1" spans="1:7">
      <c r="A32" s="104" t="s">
        <v>107</v>
      </c>
      <c r="B32" s="220"/>
      <c r="C32" s="231"/>
      <c r="D32" s="229"/>
      <c r="E32" s="106"/>
      <c r="F32" s="106"/>
      <c r="G32" s="107"/>
    </row>
    <row r="33" ht="21" customHeight="1" spans="1:7">
      <c r="A33" s="255" t="s">
        <v>108</v>
      </c>
      <c r="B33" s="226">
        <f>SUM(B27:B28)</f>
        <v>120441</v>
      </c>
      <c r="C33" s="226">
        <f t="shared" ref="C33:D33" si="6">SUM(C27:C28)</f>
        <v>93667</v>
      </c>
      <c r="D33" s="226">
        <f t="shared" si="6"/>
        <v>99498</v>
      </c>
      <c r="E33" s="304">
        <f t="shared" si="0"/>
        <v>106.225244750019</v>
      </c>
      <c r="F33" s="118">
        <f t="shared" si="1"/>
        <v>-17.3885969063691</v>
      </c>
      <c r="G33" s="107"/>
    </row>
    <row r="35" spans="2:3">
      <c r="B35" s="103"/>
      <c r="C35" s="231"/>
    </row>
  </sheetData>
  <mergeCells count="2">
    <mergeCell ref="A1:F1"/>
    <mergeCell ref="E2:F2"/>
  </mergeCells>
  <pageMargins left="0.588888888888889" right="0.275" top="0.984027777777778" bottom="0.94375" header="0.511805555555556" footer="0.511805555555556"/>
  <pageSetup paperSize="9" scale="90" firstPageNumber="2" orientation="portrait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90" zoomScaleNormal="90" workbookViewId="0">
      <selection activeCell="D11" sqref="D11"/>
    </sheetView>
  </sheetViews>
  <sheetFormatPr defaultColWidth="9" defaultRowHeight="14.25" outlineLevelCol="5"/>
  <cols>
    <col min="1" max="1" width="44.7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96" t="s">
        <v>109</v>
      </c>
      <c r="B1" s="96"/>
      <c r="C1" s="96"/>
      <c r="D1" s="96"/>
    </row>
    <row r="2" ht="19.5" customHeight="1" spans="1:4">
      <c r="A2" s="97" t="s">
        <v>110</v>
      </c>
      <c r="B2" s="97"/>
      <c r="C2" s="99" t="s">
        <v>39</v>
      </c>
      <c r="D2" s="99"/>
    </row>
    <row r="3" ht="52.5" customHeight="1" spans="1:5">
      <c r="A3" s="100" t="s">
        <v>40</v>
      </c>
      <c r="B3" s="102" t="s">
        <v>41</v>
      </c>
      <c r="C3" s="248" t="s">
        <v>43</v>
      </c>
      <c r="D3" s="102" t="s">
        <v>45</v>
      </c>
      <c r="E3" s="103"/>
    </row>
    <row r="4" ht="22.5" customHeight="1" spans="1:6">
      <c r="A4" s="228" t="s">
        <v>111</v>
      </c>
      <c r="B4" s="229"/>
      <c r="C4" s="298"/>
      <c r="D4" s="106"/>
      <c r="E4" s="107"/>
      <c r="F4" s="108"/>
    </row>
    <row r="5" ht="22.5" customHeight="1" spans="1:6">
      <c r="A5" s="228" t="s">
        <v>112</v>
      </c>
      <c r="B5" s="229">
        <v>875</v>
      </c>
      <c r="C5" s="229">
        <v>3402</v>
      </c>
      <c r="D5" s="106">
        <f>(C5/B5-1)*100</f>
        <v>288.8</v>
      </c>
      <c r="E5" s="107"/>
      <c r="F5" s="108"/>
    </row>
    <row r="6" ht="22.5" customHeight="1" spans="1:6">
      <c r="A6" s="228" t="s">
        <v>113</v>
      </c>
      <c r="B6" s="222"/>
      <c r="C6" s="222"/>
      <c r="D6" s="106"/>
      <c r="E6" s="107"/>
      <c r="F6" s="108"/>
    </row>
    <row r="7" ht="22.5" customHeight="1" spans="1:6">
      <c r="A7" s="228" t="s">
        <v>114</v>
      </c>
      <c r="B7" s="222">
        <v>19</v>
      </c>
      <c r="C7" s="222">
        <v>421</v>
      </c>
      <c r="D7" s="106">
        <f>(C7/B7-1)*100</f>
        <v>2115.78947368421</v>
      </c>
      <c r="E7" s="107"/>
      <c r="F7" s="108"/>
    </row>
    <row r="8" ht="22.5" customHeight="1" spans="1:6">
      <c r="A8" s="228" t="s">
        <v>115</v>
      </c>
      <c r="B8" s="222">
        <v>188</v>
      </c>
      <c r="C8" s="222">
        <v>230</v>
      </c>
      <c r="D8" s="106">
        <f>(C8/B8-1)*100</f>
        <v>22.3404255319149</v>
      </c>
      <c r="E8" s="107"/>
      <c r="F8" s="108"/>
    </row>
    <row r="9" ht="22.5" customHeight="1" spans="1:6">
      <c r="A9" s="228" t="s">
        <v>116</v>
      </c>
      <c r="B9" s="222"/>
      <c r="C9" s="222"/>
      <c r="D9" s="232"/>
      <c r="E9" s="107"/>
      <c r="F9" s="108"/>
    </row>
    <row r="10" ht="22.5" customHeight="1" spans="1:6">
      <c r="A10" s="228" t="s">
        <v>117</v>
      </c>
      <c r="B10" s="222"/>
      <c r="C10" s="222"/>
      <c r="D10" s="232"/>
      <c r="E10" s="107"/>
      <c r="F10" s="108"/>
    </row>
    <row r="11" ht="22.5" customHeight="1" spans="1:6">
      <c r="A11" s="228" t="s">
        <v>118</v>
      </c>
      <c r="B11" s="299">
        <v>0</v>
      </c>
      <c r="C11" s="299">
        <v>129</v>
      </c>
      <c r="D11" s="106"/>
      <c r="E11" s="107"/>
      <c r="F11" s="108"/>
    </row>
    <row r="12" ht="22.5" customHeight="1" spans="1:6">
      <c r="A12" s="228"/>
      <c r="B12" s="299"/>
      <c r="C12" s="299"/>
      <c r="D12" s="106"/>
      <c r="E12" s="107"/>
      <c r="F12" s="108"/>
    </row>
    <row r="13" ht="22.5" customHeight="1" spans="1:6">
      <c r="A13" s="228"/>
      <c r="B13" s="299"/>
      <c r="C13" s="299"/>
      <c r="D13" s="106"/>
      <c r="E13" s="107"/>
      <c r="F13" s="108"/>
    </row>
    <row r="14" ht="22.5" customHeight="1" spans="1:6">
      <c r="A14" s="228"/>
      <c r="B14" s="299"/>
      <c r="C14" s="299"/>
      <c r="D14" s="106"/>
      <c r="E14" s="107"/>
      <c r="F14" s="108"/>
    </row>
    <row r="15" ht="22.5" customHeight="1" spans="1:6">
      <c r="A15" s="103"/>
      <c r="B15" s="299"/>
      <c r="C15" s="299"/>
      <c r="D15" s="106"/>
      <c r="E15" s="107"/>
      <c r="F15" s="108"/>
    </row>
    <row r="16" ht="22.5" customHeight="1" spans="1:6">
      <c r="A16" s="103"/>
      <c r="B16" s="299"/>
      <c r="C16" s="299"/>
      <c r="D16" s="106"/>
      <c r="E16" s="107"/>
      <c r="F16" s="108"/>
    </row>
    <row r="17" ht="22.5" customHeight="1" spans="1:6">
      <c r="A17" s="103"/>
      <c r="B17" s="299"/>
      <c r="C17" s="299"/>
      <c r="D17" s="106"/>
      <c r="E17" s="107"/>
      <c r="F17" s="108"/>
    </row>
    <row r="18" ht="22.5" customHeight="1" spans="1:6">
      <c r="A18" s="103"/>
      <c r="B18" s="299"/>
      <c r="C18" s="299"/>
      <c r="D18" s="106"/>
      <c r="E18" s="107"/>
      <c r="F18" s="108"/>
    </row>
    <row r="19" ht="22.5" customHeight="1" spans="1:6">
      <c r="A19" s="157" t="s">
        <v>119</v>
      </c>
      <c r="B19" s="222">
        <f>SUM(B4:B11)</f>
        <v>1082</v>
      </c>
      <c r="C19" s="222">
        <f>SUM(C4:C11)</f>
        <v>4182</v>
      </c>
      <c r="D19" s="158">
        <f t="shared" ref="D19:D24" si="0">(C19/B19-1)*100</f>
        <v>286.506469500924</v>
      </c>
      <c r="E19" s="107"/>
      <c r="F19" s="108"/>
    </row>
    <row r="20" ht="22.5" customHeight="1" spans="1:6">
      <c r="A20" s="169" t="s">
        <v>70</v>
      </c>
      <c r="B20" s="222">
        <f>SUM(B21:B23)</f>
        <v>3486</v>
      </c>
      <c r="C20" s="222">
        <f>SUM(C21:C23)</f>
        <v>5196</v>
      </c>
      <c r="D20" s="158">
        <f t="shared" si="0"/>
        <v>49.0533562822719</v>
      </c>
      <c r="E20" s="107"/>
      <c r="F20" s="108"/>
    </row>
    <row r="21" ht="22.5" customHeight="1" spans="1:6">
      <c r="A21" s="115" t="s">
        <v>120</v>
      </c>
      <c r="B21" s="229">
        <v>486</v>
      </c>
      <c r="C21" s="229">
        <v>196</v>
      </c>
      <c r="D21" s="106">
        <f t="shared" si="0"/>
        <v>-59.6707818930041</v>
      </c>
      <c r="E21" s="107"/>
      <c r="F21" s="108"/>
    </row>
    <row r="22" ht="22.5" customHeight="1" spans="1:6">
      <c r="A22" s="115" t="s">
        <v>121</v>
      </c>
      <c r="B22" s="229"/>
      <c r="C22" s="229"/>
      <c r="D22" s="106"/>
      <c r="E22" s="107"/>
      <c r="F22" s="108"/>
    </row>
    <row r="23" s="108" customFormat="1" ht="22.5" customHeight="1" spans="1:5">
      <c r="A23" s="152" t="s">
        <v>122</v>
      </c>
      <c r="B23" s="229">
        <v>3000</v>
      </c>
      <c r="C23" s="229">
        <v>5000</v>
      </c>
      <c r="D23" s="106">
        <f t="shared" si="0"/>
        <v>66.6666666666667</v>
      </c>
      <c r="E23" s="107"/>
    </row>
    <row r="24" ht="21" customHeight="1" spans="1:6">
      <c r="A24" s="116" t="s">
        <v>123</v>
      </c>
      <c r="B24" s="233">
        <f>SUM(B19:B20)</f>
        <v>4568</v>
      </c>
      <c r="C24" s="233">
        <f>SUM(C19:C20)</f>
        <v>9378</v>
      </c>
      <c r="D24" s="118">
        <f t="shared" si="0"/>
        <v>105.297723292469</v>
      </c>
      <c r="E24" s="107"/>
      <c r="F24" s="108"/>
    </row>
  </sheetData>
  <mergeCells count="2">
    <mergeCell ref="A1:D1"/>
    <mergeCell ref="C2:D2"/>
  </mergeCells>
  <pageMargins left="0.747916666666667" right="0.747916666666667" top="0.984027777777778" bottom="0.984027777777778" header="0.511805555555556" footer="0.511805555555556"/>
  <pageSetup paperSize="9" firstPageNumber="3" orientation="portrait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90" zoomScaleNormal="90" topLeftCell="A7" workbookViewId="0">
      <selection activeCell="F13" sqref="F13"/>
    </sheetView>
  </sheetViews>
  <sheetFormatPr defaultColWidth="9" defaultRowHeight="14.25" outlineLevelCol="3"/>
  <cols>
    <col min="1" max="1" width="37.6" style="108" customWidth="1"/>
    <col min="2" max="4" width="13.5" style="108" customWidth="1"/>
    <col min="5" max="7" width="9" style="108"/>
    <col min="8" max="8" width="10.4" style="108" customWidth="1"/>
    <col min="9" max="9" width="9.7" style="108" customWidth="1"/>
    <col min="10" max="16384" width="9" style="108"/>
  </cols>
  <sheetData>
    <row r="1" ht="26.25" customHeight="1" spans="1:4">
      <c r="A1" s="96" t="s">
        <v>124</v>
      </c>
      <c r="B1" s="96"/>
      <c r="C1" s="96"/>
      <c r="D1" s="96"/>
    </row>
    <row r="2" ht="19.5" customHeight="1" spans="1:4">
      <c r="A2" s="145" t="s">
        <v>125</v>
      </c>
      <c r="B2" s="145"/>
      <c r="C2" s="300" t="s">
        <v>39</v>
      </c>
      <c r="D2" s="300"/>
    </row>
    <row r="3" ht="52.5" customHeight="1" spans="1:4">
      <c r="A3" s="240" t="s">
        <v>40</v>
      </c>
      <c r="B3" s="301" t="s">
        <v>41</v>
      </c>
      <c r="C3" s="248" t="s">
        <v>43</v>
      </c>
      <c r="D3" s="301" t="s">
        <v>45</v>
      </c>
    </row>
    <row r="4" ht="22.5" customHeight="1" spans="1:4">
      <c r="A4" s="104" t="s">
        <v>126</v>
      </c>
      <c r="B4" s="229">
        <v>335</v>
      </c>
      <c r="C4" s="229">
        <v>10</v>
      </c>
      <c r="D4" s="243">
        <f>(C4/B4-1)*100</f>
        <v>-97.0149253731343</v>
      </c>
    </row>
    <row r="5" ht="22.5" customHeight="1" spans="1:4">
      <c r="A5" s="104" t="s">
        <v>127</v>
      </c>
      <c r="B5" s="229">
        <v>1</v>
      </c>
      <c r="C5" s="229">
        <v>0</v>
      </c>
      <c r="D5" s="243">
        <f t="shared" ref="D5:D13" si="0">(C5/B5-1)*100</f>
        <v>-100</v>
      </c>
    </row>
    <row r="6" ht="42" customHeight="1" spans="1:4">
      <c r="A6" s="221" t="s">
        <v>128</v>
      </c>
      <c r="B6" s="229">
        <v>634</v>
      </c>
      <c r="C6" s="229">
        <v>3217</v>
      </c>
      <c r="D6" s="243">
        <f t="shared" si="0"/>
        <v>407.413249211356</v>
      </c>
    </row>
    <row r="7" ht="22.5" customHeight="1" spans="1:4">
      <c r="A7" s="104" t="s">
        <v>129</v>
      </c>
      <c r="B7" s="229"/>
      <c r="C7" s="229"/>
      <c r="D7" s="243"/>
    </row>
    <row r="8" ht="22.5" customHeight="1" spans="1:4">
      <c r="A8" s="104" t="s">
        <v>130</v>
      </c>
      <c r="B8" s="229">
        <v>19</v>
      </c>
      <c r="C8" s="229">
        <v>421</v>
      </c>
      <c r="D8" s="243">
        <f t="shared" si="0"/>
        <v>2115.78947368421</v>
      </c>
    </row>
    <row r="9" ht="22.5" customHeight="1" spans="1:4">
      <c r="A9" s="104" t="s">
        <v>131</v>
      </c>
      <c r="B9" s="229">
        <v>188</v>
      </c>
      <c r="C9" s="229">
        <v>230</v>
      </c>
      <c r="D9" s="243">
        <f t="shared" si="0"/>
        <v>22.3404255319149</v>
      </c>
    </row>
    <row r="10" ht="22.5" customHeight="1" spans="1:4">
      <c r="A10" s="104" t="s">
        <v>132</v>
      </c>
      <c r="B10" s="229"/>
      <c r="C10" s="229"/>
      <c r="D10" s="243"/>
    </row>
    <row r="11" ht="42" customHeight="1" spans="1:4">
      <c r="A11" s="221" t="s">
        <v>133</v>
      </c>
      <c r="B11" s="229">
        <v>3150</v>
      </c>
      <c r="C11" s="229">
        <v>5129</v>
      </c>
      <c r="D11" s="243">
        <f t="shared" si="0"/>
        <v>62.8253968253968</v>
      </c>
    </row>
    <row r="12" ht="22.5" customHeight="1" spans="1:4">
      <c r="A12" s="104" t="s">
        <v>134</v>
      </c>
      <c r="B12" s="229"/>
      <c r="C12" s="229"/>
      <c r="D12" s="243"/>
    </row>
    <row r="13" ht="22.5" customHeight="1" spans="1:4">
      <c r="A13" s="104" t="s">
        <v>135</v>
      </c>
      <c r="B13" s="229">
        <v>0</v>
      </c>
      <c r="C13" s="229">
        <v>186</v>
      </c>
      <c r="D13" s="243"/>
    </row>
    <row r="14" ht="22.5" customHeight="1" spans="1:4">
      <c r="A14" s="104"/>
      <c r="B14" s="229"/>
      <c r="C14" s="229"/>
      <c r="D14" s="243"/>
    </row>
    <row r="15" ht="22.5" customHeight="1" spans="1:4">
      <c r="A15" s="169"/>
      <c r="B15" s="229"/>
      <c r="C15" s="229"/>
      <c r="D15" s="243"/>
    </row>
    <row r="16" ht="22.5" customHeight="1" spans="1:4">
      <c r="A16" s="169" t="s">
        <v>136</v>
      </c>
      <c r="B16" s="232">
        <f>SUM(B4:B13)</f>
        <v>4327</v>
      </c>
      <c r="C16" s="232">
        <f>SUM(C4:C13)</f>
        <v>9193</v>
      </c>
      <c r="D16" s="204">
        <f t="shared" ref="D16:D21" si="1">(C16/B16-1)*100</f>
        <v>112.456667437023</v>
      </c>
    </row>
    <row r="17" ht="22.5" customHeight="1" spans="1:4">
      <c r="A17" s="169" t="s">
        <v>103</v>
      </c>
      <c r="B17" s="232">
        <f>SUM(B18:B20)</f>
        <v>241</v>
      </c>
      <c r="C17" s="232">
        <f>SUM(C18:C20)</f>
        <v>185</v>
      </c>
      <c r="D17" s="204">
        <f t="shared" si="1"/>
        <v>-23.2365145228216</v>
      </c>
    </row>
    <row r="18" ht="22.5" customHeight="1" spans="1:4">
      <c r="A18" s="104" t="s">
        <v>104</v>
      </c>
      <c r="B18" s="229"/>
      <c r="C18" s="229"/>
      <c r="D18" s="243"/>
    </row>
    <row r="19" ht="22.5" customHeight="1" spans="1:4">
      <c r="A19" s="104" t="s">
        <v>137</v>
      </c>
      <c r="B19" s="220">
        <v>241</v>
      </c>
      <c r="C19" s="229">
        <v>185</v>
      </c>
      <c r="D19" s="243">
        <f t="shared" si="1"/>
        <v>-23.2365145228216</v>
      </c>
    </row>
    <row r="20" ht="22.5" customHeight="1" spans="1:4">
      <c r="A20" s="104" t="s">
        <v>107</v>
      </c>
      <c r="B20" s="220"/>
      <c r="C20" s="229"/>
      <c r="D20" s="243"/>
    </row>
    <row r="21" ht="21" customHeight="1" spans="1:4">
      <c r="A21" s="225" t="s">
        <v>138</v>
      </c>
      <c r="B21" s="226">
        <f>SUM(B16,B17)</f>
        <v>4568</v>
      </c>
      <c r="C21" s="226">
        <f>SUM(C16,C17)</f>
        <v>9378</v>
      </c>
      <c r="D21" s="244">
        <f t="shared" si="1"/>
        <v>105.297723292469</v>
      </c>
    </row>
    <row r="22" ht="9.75" customHeight="1" spans="1:4">
      <c r="A22" s="163"/>
      <c r="B22" s="110"/>
      <c r="C22" s="110"/>
      <c r="D22" s="166"/>
    </row>
    <row r="23" ht="48" customHeight="1" spans="1:4">
      <c r="A23" s="171"/>
      <c r="B23" s="171"/>
      <c r="C23" s="171"/>
      <c r="D23" s="171"/>
    </row>
  </sheetData>
  <mergeCells count="3">
    <mergeCell ref="A1:D1"/>
    <mergeCell ref="C2:D2"/>
    <mergeCell ref="A23:D23"/>
  </mergeCells>
  <pageMargins left="0.747916666666667" right="0.747916666666667" top="0.984027777777778" bottom="0.984027777777778" header="0.511805555555556" footer="0.511805555555556"/>
  <pageSetup paperSize="9" firstPageNumber="4" orientation="portrait" useFirstPageNumber="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3" workbookViewId="0">
      <selection activeCell="D22" sqref="D22:D26"/>
    </sheetView>
  </sheetViews>
  <sheetFormatPr defaultColWidth="9" defaultRowHeight="14.25" outlineLevelCol="5"/>
  <cols>
    <col min="1" max="1" width="35.2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96" t="s">
        <v>139</v>
      </c>
      <c r="B1" s="96"/>
      <c r="C1" s="96"/>
      <c r="D1" s="96"/>
    </row>
    <row r="2" ht="19.5" customHeight="1" spans="1:4">
      <c r="A2" s="145" t="s">
        <v>140</v>
      </c>
      <c r="B2" s="97"/>
      <c r="C2" s="99" t="s">
        <v>39</v>
      </c>
      <c r="D2" s="99"/>
    </row>
    <row r="3" ht="52.5" customHeight="1" spans="1:5">
      <c r="A3" s="100" t="s">
        <v>40</v>
      </c>
      <c r="B3" s="102" t="s">
        <v>41</v>
      </c>
      <c r="C3" s="218" t="s">
        <v>43</v>
      </c>
      <c r="D3" s="102" t="s">
        <v>45</v>
      </c>
      <c r="E3" s="103"/>
    </row>
    <row r="4" ht="22.5" customHeight="1" spans="1:6">
      <c r="A4" s="249" t="s">
        <v>141</v>
      </c>
      <c r="B4" s="229"/>
      <c r="C4" s="229"/>
      <c r="D4" s="106"/>
      <c r="E4" s="107"/>
      <c r="F4" s="108"/>
    </row>
    <row r="5" ht="22.5" customHeight="1" spans="1:6">
      <c r="A5" s="224" t="s">
        <v>142</v>
      </c>
      <c r="B5" s="229"/>
      <c r="C5" s="229"/>
      <c r="D5" s="106"/>
      <c r="E5" s="107"/>
      <c r="F5" s="108"/>
    </row>
    <row r="6" ht="22.5" customHeight="1" spans="1:6">
      <c r="A6" s="224" t="s">
        <v>143</v>
      </c>
      <c r="B6" s="229"/>
      <c r="C6" s="229"/>
      <c r="D6" s="106"/>
      <c r="E6" s="107"/>
      <c r="F6" s="108"/>
    </row>
    <row r="7" ht="22.5" customHeight="1" spans="1:6">
      <c r="A7" s="251" t="s">
        <v>144</v>
      </c>
      <c r="B7" s="229"/>
      <c r="C7" s="229"/>
      <c r="D7" s="106"/>
      <c r="E7" s="107"/>
      <c r="F7" s="108"/>
    </row>
    <row r="8" ht="22.5" customHeight="1" spans="1:6">
      <c r="A8" s="251" t="s">
        <v>145</v>
      </c>
      <c r="B8" s="229">
        <v>0</v>
      </c>
      <c r="C8" s="229">
        <v>30</v>
      </c>
      <c r="D8" s="106"/>
      <c r="E8" s="107"/>
      <c r="F8" s="108"/>
    </row>
    <row r="9" ht="22.5" customHeight="1" spans="1:6">
      <c r="A9" s="249"/>
      <c r="B9" s="229"/>
      <c r="C9" s="229"/>
      <c r="D9" s="106"/>
      <c r="E9" s="107"/>
      <c r="F9" s="108"/>
    </row>
    <row r="10" ht="22.5" customHeight="1" spans="1:6">
      <c r="A10" s="249"/>
      <c r="B10" s="229"/>
      <c r="C10" s="229"/>
      <c r="D10" s="106"/>
      <c r="E10" s="107"/>
      <c r="F10" s="108"/>
    </row>
    <row r="11" ht="22.5" customHeight="1" spans="1:6">
      <c r="A11" s="110"/>
      <c r="B11" s="229"/>
      <c r="C11" s="229"/>
      <c r="D11" s="106"/>
      <c r="E11" s="107"/>
      <c r="F11" s="108"/>
    </row>
    <row r="12" ht="22.5" customHeight="1" spans="1:6">
      <c r="A12" s="157"/>
      <c r="B12" s="222"/>
      <c r="C12" s="222"/>
      <c r="D12" s="155"/>
      <c r="E12" s="107"/>
      <c r="F12" s="108"/>
    </row>
    <row r="13" ht="22.5" customHeight="1" spans="1:6">
      <c r="A13" s="169"/>
      <c r="B13" s="222"/>
      <c r="C13" s="222"/>
      <c r="D13" s="155"/>
      <c r="E13" s="107"/>
      <c r="F13" s="108"/>
    </row>
    <row r="14" ht="22.5" customHeight="1" spans="1:6">
      <c r="A14" s="115"/>
      <c r="B14" s="299"/>
      <c r="C14" s="299"/>
      <c r="D14" s="106"/>
      <c r="E14" s="107"/>
      <c r="F14" s="108"/>
    </row>
    <row r="15" ht="22.5" customHeight="1" spans="1:6">
      <c r="A15" s="115"/>
      <c r="B15" s="299"/>
      <c r="C15" s="299"/>
      <c r="D15" s="106"/>
      <c r="E15" s="107"/>
      <c r="F15" s="108"/>
    </row>
    <row r="16" ht="22.5" customHeight="1" spans="1:6">
      <c r="A16" s="115"/>
      <c r="B16" s="299"/>
      <c r="C16" s="299"/>
      <c r="D16" s="106"/>
      <c r="E16" s="107"/>
      <c r="F16" s="108"/>
    </row>
    <row r="17" ht="22.5" customHeight="1" spans="1:6">
      <c r="A17" s="103"/>
      <c r="B17" s="299"/>
      <c r="C17" s="299"/>
      <c r="D17" s="106"/>
      <c r="E17" s="107"/>
      <c r="F17" s="108"/>
    </row>
    <row r="18" ht="22.5" customHeight="1" spans="1:6">
      <c r="A18" s="103"/>
      <c r="B18" s="299"/>
      <c r="C18" s="299"/>
      <c r="D18" s="106"/>
      <c r="E18" s="107"/>
      <c r="F18" s="108"/>
    </row>
    <row r="19" ht="22.5" customHeight="1" spans="1:6">
      <c r="A19" s="103"/>
      <c r="B19" s="299"/>
      <c r="C19" s="299"/>
      <c r="D19" s="106"/>
      <c r="E19" s="107"/>
      <c r="F19" s="108"/>
    </row>
    <row r="20" ht="22.5" customHeight="1" spans="1:6">
      <c r="A20" s="103"/>
      <c r="B20" s="299"/>
      <c r="C20" s="299"/>
      <c r="D20" s="106"/>
      <c r="E20" s="107"/>
      <c r="F20" s="108"/>
    </row>
    <row r="21" ht="22.5" customHeight="1" spans="1:6">
      <c r="A21" s="103"/>
      <c r="B21" s="299"/>
      <c r="C21" s="299"/>
      <c r="D21" s="106"/>
      <c r="E21" s="107"/>
      <c r="F21" s="108"/>
    </row>
    <row r="22" ht="22.5" customHeight="1" spans="1:6">
      <c r="A22" s="157" t="s">
        <v>146</v>
      </c>
      <c r="B22" s="222">
        <f>SUM(B4:B8)</f>
        <v>0</v>
      </c>
      <c r="C22" s="222">
        <f>SUM(C4:C8)</f>
        <v>30</v>
      </c>
      <c r="D22" s="158"/>
      <c r="E22" s="107"/>
      <c r="F22" s="108"/>
    </row>
    <row r="23" ht="22.5" customHeight="1" spans="1:6">
      <c r="A23" s="160" t="s">
        <v>147</v>
      </c>
      <c r="B23" s="220"/>
      <c r="C23" s="220"/>
      <c r="D23" s="106"/>
      <c r="E23" s="107"/>
      <c r="F23" s="108"/>
    </row>
    <row r="24" ht="22.5" customHeight="1" spans="1:6">
      <c r="A24" s="115"/>
      <c r="B24" s="229"/>
      <c r="C24" s="229"/>
      <c r="D24" s="106"/>
      <c r="E24" s="107"/>
      <c r="F24" s="108"/>
    </row>
    <row r="25" ht="22.5" customHeight="1" spans="1:6">
      <c r="A25" s="115"/>
      <c r="B25" s="229"/>
      <c r="C25" s="229"/>
      <c r="D25" s="106"/>
      <c r="E25" s="107"/>
      <c r="F25" s="108"/>
    </row>
    <row r="26" ht="21" customHeight="1" spans="1:6">
      <c r="A26" s="225" t="s">
        <v>148</v>
      </c>
      <c r="B26" s="233">
        <f>SUM(B22:B23)</f>
        <v>0</v>
      </c>
      <c r="C26" s="233">
        <f>SUM(C22:C23)</f>
        <v>30</v>
      </c>
      <c r="D26" s="118"/>
      <c r="E26" s="107"/>
      <c r="F26" s="108"/>
    </row>
    <row r="27" ht="21" customHeight="1" spans="1:5">
      <c r="A27" s="163"/>
      <c r="B27" s="110"/>
      <c r="C27" s="110"/>
      <c r="D27" s="166"/>
      <c r="E27" s="103"/>
    </row>
    <row r="28" ht="21" customHeight="1" spans="1:4">
      <c r="A28" s="285"/>
      <c r="B28" s="285"/>
      <c r="C28" s="285"/>
      <c r="D28" s="285"/>
    </row>
  </sheetData>
  <mergeCells count="2">
    <mergeCell ref="A1:D1"/>
    <mergeCell ref="C2:D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6" workbookViewId="0">
      <selection activeCell="D23" sqref="D23:D28"/>
    </sheetView>
  </sheetViews>
  <sheetFormatPr defaultColWidth="9" defaultRowHeight="14.25" outlineLevelCol="5"/>
  <cols>
    <col min="1" max="1" width="35.2" customWidth="1"/>
    <col min="2" max="4" width="13.5" customWidth="1"/>
    <col min="8" max="8" width="10.4" customWidth="1"/>
    <col min="9" max="9" width="9.7" customWidth="1"/>
  </cols>
  <sheetData>
    <row r="1" ht="26.25" customHeight="1" spans="1:4">
      <c r="A1" s="96" t="s">
        <v>149</v>
      </c>
      <c r="B1" s="96"/>
      <c r="C1" s="96"/>
      <c r="D1" s="96"/>
    </row>
    <row r="2" ht="19.5" customHeight="1" spans="1:4">
      <c r="A2" s="145" t="s">
        <v>150</v>
      </c>
      <c r="B2" s="97"/>
      <c r="C2" s="99" t="s">
        <v>39</v>
      </c>
      <c r="D2" s="99"/>
    </row>
    <row r="3" ht="52.5" customHeight="1" spans="1:5">
      <c r="A3" s="100" t="s">
        <v>40</v>
      </c>
      <c r="B3" s="102" t="s">
        <v>41</v>
      </c>
      <c r="C3" s="218" t="s">
        <v>43</v>
      </c>
      <c r="D3" s="102" t="s">
        <v>45</v>
      </c>
      <c r="E3" s="103"/>
    </row>
    <row r="4" ht="22.5" customHeight="1" spans="1:6">
      <c r="A4" s="251" t="s">
        <v>151</v>
      </c>
      <c r="B4" s="229"/>
      <c r="C4" s="229"/>
      <c r="D4" s="106"/>
      <c r="E4" s="107"/>
      <c r="F4" s="108"/>
    </row>
    <row r="5" ht="22.5" customHeight="1" spans="1:6">
      <c r="A5" s="297" t="s">
        <v>152</v>
      </c>
      <c r="B5" s="229">
        <f>SUM(B6:B10)</f>
        <v>0</v>
      </c>
      <c r="C5" s="229">
        <f>SUM(C6:C10)</f>
        <v>22</v>
      </c>
      <c r="D5" s="106"/>
      <c r="E5" s="107"/>
      <c r="F5" s="108"/>
    </row>
    <row r="6" ht="22.5" customHeight="1" spans="1:6">
      <c r="A6" s="10" t="s">
        <v>153</v>
      </c>
      <c r="B6" s="229"/>
      <c r="C6" s="229"/>
      <c r="D6" s="106"/>
      <c r="E6" s="107"/>
      <c r="F6" s="108"/>
    </row>
    <row r="7" ht="22.5" customHeight="1" spans="1:6">
      <c r="A7" s="10" t="s">
        <v>154</v>
      </c>
      <c r="B7" s="229"/>
      <c r="C7" s="229"/>
      <c r="D7" s="106"/>
      <c r="E7" s="107"/>
      <c r="F7" s="108"/>
    </row>
    <row r="8" ht="22.5" customHeight="1" spans="1:6">
      <c r="A8" s="14" t="s">
        <v>155</v>
      </c>
      <c r="B8" s="229"/>
      <c r="C8" s="229"/>
      <c r="D8" s="106"/>
      <c r="E8" s="107"/>
      <c r="F8" s="108"/>
    </row>
    <row r="9" ht="22.5" customHeight="1" spans="1:6">
      <c r="A9" s="151" t="s">
        <v>156</v>
      </c>
      <c r="B9" s="298"/>
      <c r="C9" s="229"/>
      <c r="D9" s="106"/>
      <c r="E9" s="107"/>
      <c r="F9" s="108"/>
    </row>
    <row r="10" ht="22.5" customHeight="1" spans="1:6">
      <c r="A10" s="10" t="s">
        <v>157</v>
      </c>
      <c r="B10" s="229">
        <v>0</v>
      </c>
      <c r="C10" s="229">
        <v>22</v>
      </c>
      <c r="D10" s="106"/>
      <c r="E10" s="107"/>
      <c r="F10" s="108"/>
    </row>
    <row r="11" ht="22.5" customHeight="1" spans="1:6">
      <c r="A11" s="14" t="s">
        <v>158</v>
      </c>
      <c r="B11" s="298"/>
      <c r="C11" s="229"/>
      <c r="D11" s="106"/>
      <c r="E11" s="107"/>
      <c r="F11" s="108"/>
    </row>
    <row r="12" ht="22.5" customHeight="1" spans="1:6">
      <c r="A12" s="10" t="s">
        <v>159</v>
      </c>
      <c r="B12" s="298"/>
      <c r="C12" s="229"/>
      <c r="D12" s="106"/>
      <c r="E12" s="107"/>
      <c r="F12" s="108"/>
    </row>
    <row r="13" ht="22.5" customHeight="1" spans="1:6">
      <c r="A13" s="251"/>
      <c r="B13" s="229"/>
      <c r="C13" s="229"/>
      <c r="D13" s="106"/>
      <c r="E13" s="107"/>
      <c r="F13" s="108"/>
    </row>
    <row r="14" ht="22.5" customHeight="1" spans="1:6">
      <c r="A14" s="251"/>
      <c r="B14" s="222"/>
      <c r="C14" s="222"/>
      <c r="D14" s="106"/>
      <c r="E14" s="107"/>
      <c r="F14" s="108"/>
    </row>
    <row r="15" ht="22.5" customHeight="1" spans="1:6">
      <c r="A15" s="10"/>
      <c r="B15" s="299"/>
      <c r="C15" s="299"/>
      <c r="D15" s="106"/>
      <c r="E15" s="107"/>
      <c r="F15" s="108"/>
    </row>
    <row r="16" ht="22.5" customHeight="1" spans="1:6">
      <c r="A16" s="115"/>
      <c r="B16" s="299"/>
      <c r="C16" s="299"/>
      <c r="D16" s="106"/>
      <c r="E16" s="107"/>
      <c r="F16" s="108"/>
    </row>
    <row r="17" ht="22.5" customHeight="1" spans="1:6">
      <c r="A17" s="115"/>
      <c r="B17" s="299"/>
      <c r="C17" s="299"/>
      <c r="D17" s="106"/>
      <c r="E17" s="107"/>
      <c r="F17" s="108"/>
    </row>
    <row r="18" ht="22.5" customHeight="1" spans="1:6">
      <c r="A18" s="103"/>
      <c r="B18" s="299"/>
      <c r="C18" s="299"/>
      <c r="D18" s="106"/>
      <c r="E18" s="107"/>
      <c r="F18" s="108"/>
    </row>
    <row r="19" ht="22.5" customHeight="1" spans="1:6">
      <c r="A19" s="103"/>
      <c r="B19" s="299"/>
      <c r="C19" s="299"/>
      <c r="D19" s="106"/>
      <c r="E19" s="107"/>
      <c r="F19" s="108"/>
    </row>
    <row r="20" ht="22.5" customHeight="1" spans="1:6">
      <c r="A20" s="103"/>
      <c r="B20" s="299"/>
      <c r="C20" s="299"/>
      <c r="D20" s="106"/>
      <c r="E20" s="107"/>
      <c r="F20" s="108"/>
    </row>
    <row r="21" ht="22.5" customHeight="1" spans="1:6">
      <c r="A21" s="103"/>
      <c r="B21" s="299"/>
      <c r="C21" s="299"/>
      <c r="D21" s="106"/>
      <c r="E21" s="107"/>
      <c r="F21" s="108"/>
    </row>
    <row r="22" ht="22.5" customHeight="1" spans="1:6">
      <c r="A22" s="103"/>
      <c r="B22" s="299"/>
      <c r="C22" s="299"/>
      <c r="D22" s="106"/>
      <c r="E22" s="107"/>
      <c r="F22" s="108"/>
    </row>
    <row r="23" ht="22.5" customHeight="1" spans="1:6">
      <c r="A23" s="157" t="s">
        <v>160</v>
      </c>
      <c r="B23" s="222">
        <f>SUM(B4,B5,B11,B12)</f>
        <v>0</v>
      </c>
      <c r="C23" s="222">
        <f>SUM(C4,C5,C11,C12)</f>
        <v>22</v>
      </c>
      <c r="D23" s="158"/>
      <c r="E23" s="107"/>
      <c r="F23" s="108"/>
    </row>
    <row r="24" ht="22.5" customHeight="1" spans="1:6">
      <c r="A24" s="159" t="s">
        <v>161</v>
      </c>
      <c r="B24" s="220">
        <v>0</v>
      </c>
      <c r="C24" s="220">
        <v>8</v>
      </c>
      <c r="D24" s="106"/>
      <c r="E24" s="107"/>
      <c r="F24" s="108"/>
    </row>
    <row r="25" ht="22.5" customHeight="1" spans="1:6">
      <c r="A25" s="160" t="s">
        <v>162</v>
      </c>
      <c r="B25" s="220"/>
      <c r="C25" s="220"/>
      <c r="D25" s="106"/>
      <c r="E25" s="107"/>
      <c r="F25" s="108"/>
    </row>
    <row r="26" ht="22.5" customHeight="1" spans="1:6">
      <c r="A26" s="115"/>
      <c r="B26" s="229"/>
      <c r="C26" s="229"/>
      <c r="D26" s="106"/>
      <c r="E26" s="107"/>
      <c r="F26" s="108"/>
    </row>
    <row r="27" ht="22.5" customHeight="1" spans="1:6">
      <c r="A27" s="115"/>
      <c r="B27" s="229"/>
      <c r="C27" s="229"/>
      <c r="D27" s="106"/>
      <c r="E27" s="107"/>
      <c r="F27" s="108"/>
    </row>
    <row r="28" ht="21" customHeight="1" spans="1:6">
      <c r="A28" s="225" t="s">
        <v>163</v>
      </c>
      <c r="B28" s="233">
        <f>SUM(B23:B25)</f>
        <v>0</v>
      </c>
      <c r="C28" s="233">
        <f>SUM(C23:C25)</f>
        <v>30</v>
      </c>
      <c r="D28" s="118"/>
      <c r="E28" s="107"/>
      <c r="F28" s="108"/>
    </row>
    <row r="29" ht="9.75" customHeight="1" spans="1:5">
      <c r="A29" s="163"/>
      <c r="B29" s="110"/>
      <c r="C29" s="110"/>
      <c r="D29" s="166"/>
      <c r="E29" s="103"/>
    </row>
    <row r="30" ht="44.25" customHeight="1" spans="1:4">
      <c r="A30" s="171"/>
      <c r="B30" s="171"/>
      <c r="C30" s="171"/>
      <c r="D30" s="171"/>
    </row>
  </sheetData>
  <mergeCells count="3">
    <mergeCell ref="A1:D1"/>
    <mergeCell ref="C2:D2"/>
    <mergeCell ref="A30:D30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3" workbookViewId="0">
      <selection activeCell="G30" sqref="G30"/>
    </sheetView>
  </sheetViews>
  <sheetFormatPr defaultColWidth="8.75" defaultRowHeight="15.75" outlineLevelCol="4"/>
  <cols>
    <col min="1" max="1" width="39.0833333333333" style="124" customWidth="1"/>
    <col min="2" max="3" width="13.125" style="124" customWidth="1"/>
    <col min="4" max="4" width="13.125" style="286" customWidth="1"/>
    <col min="5" max="7" width="8.75" style="124"/>
    <col min="8" max="8" width="10.1083333333333" style="124" customWidth="1"/>
    <col min="9" max="9" width="9.43333333333333" style="124" customWidth="1"/>
    <col min="10" max="16384" width="8.75" style="124"/>
  </cols>
  <sheetData>
    <row r="1" s="124" customFormat="1" ht="26.25" customHeight="1" spans="1:4">
      <c r="A1" s="3" t="s">
        <v>164</v>
      </c>
      <c r="B1" s="3"/>
      <c r="C1" s="3"/>
      <c r="D1" s="3"/>
    </row>
    <row r="2" s="124" customFormat="1" ht="26.25" customHeight="1" spans="1:4">
      <c r="A2" s="127" t="s">
        <v>165</v>
      </c>
      <c r="B2" s="261"/>
      <c r="C2" s="128" t="s">
        <v>39</v>
      </c>
      <c r="D2" s="128"/>
    </row>
    <row r="3" s="124" customFormat="1" ht="52.5" customHeight="1" spans="1:5">
      <c r="A3" s="262" t="s">
        <v>40</v>
      </c>
      <c r="B3" s="263" t="s">
        <v>41</v>
      </c>
      <c r="C3" s="264" t="s">
        <v>43</v>
      </c>
      <c r="D3" s="287" t="s">
        <v>166</v>
      </c>
      <c r="E3" s="265"/>
    </row>
    <row r="4" s="124" customFormat="1" ht="22.5" customHeight="1" spans="1:5">
      <c r="A4" s="266" t="s">
        <v>167</v>
      </c>
      <c r="B4" s="267">
        <v>0</v>
      </c>
      <c r="C4" s="267">
        <v>0</v>
      </c>
      <c r="D4" s="288"/>
      <c r="E4" s="269"/>
    </row>
    <row r="5" s="124" customFormat="1" ht="22.5" customHeight="1" spans="1:5">
      <c r="A5" s="270" t="s">
        <v>168</v>
      </c>
      <c r="B5" s="267">
        <v>0</v>
      </c>
      <c r="C5" s="267">
        <v>0</v>
      </c>
      <c r="D5" s="288"/>
      <c r="E5" s="269"/>
    </row>
    <row r="6" s="124" customFormat="1" ht="22.5" customHeight="1" spans="1:5">
      <c r="A6" s="270" t="s">
        <v>169</v>
      </c>
      <c r="B6" s="267">
        <v>0</v>
      </c>
      <c r="C6" s="267">
        <v>0</v>
      </c>
      <c r="D6" s="288"/>
      <c r="E6" s="269"/>
    </row>
    <row r="7" s="124" customFormat="1" ht="22.5" customHeight="1" spans="1:5">
      <c r="A7" s="266" t="s">
        <v>170</v>
      </c>
      <c r="B7" s="267">
        <v>0</v>
      </c>
      <c r="C7" s="267">
        <v>0</v>
      </c>
      <c r="D7" s="288"/>
      <c r="E7" s="269"/>
    </row>
    <row r="8" s="124" customFormat="1" ht="22.5" customHeight="1" spans="1:5">
      <c r="A8" s="266" t="s">
        <v>171</v>
      </c>
      <c r="B8" s="267">
        <v>0</v>
      </c>
      <c r="C8" s="267">
        <v>0</v>
      </c>
      <c r="D8" s="288"/>
      <c r="E8" s="269"/>
    </row>
    <row r="9" s="124" customFormat="1" ht="22.5" customHeight="1" spans="1:5">
      <c r="A9" s="266" t="s">
        <v>172</v>
      </c>
      <c r="B9" s="267">
        <v>0</v>
      </c>
      <c r="C9" s="267">
        <v>0</v>
      </c>
      <c r="D9" s="288"/>
      <c r="E9" s="269"/>
    </row>
    <row r="10" s="124" customFormat="1" ht="22.5" customHeight="1" spans="1:5">
      <c r="A10" s="266" t="s">
        <v>173</v>
      </c>
      <c r="B10" s="267">
        <v>0</v>
      </c>
      <c r="C10" s="267">
        <v>0</v>
      </c>
      <c r="D10" s="288"/>
      <c r="E10" s="269"/>
    </row>
    <row r="11" s="124" customFormat="1" ht="22.5" customHeight="1" spans="1:5">
      <c r="A11" s="266" t="s">
        <v>174</v>
      </c>
      <c r="B11" s="267">
        <v>0</v>
      </c>
      <c r="C11" s="267">
        <v>0</v>
      </c>
      <c r="D11" s="288"/>
      <c r="E11" s="269"/>
    </row>
    <row r="12" s="124" customFormat="1" ht="22.5" customHeight="1" spans="1:5">
      <c r="A12" s="266" t="s">
        <v>175</v>
      </c>
      <c r="B12" s="289"/>
      <c r="C12" s="272"/>
      <c r="D12" s="288"/>
      <c r="E12" s="269"/>
    </row>
    <row r="13" s="124" customFormat="1" ht="22.5" customHeight="1" spans="1:5">
      <c r="A13" s="274"/>
      <c r="B13" s="272"/>
      <c r="C13" s="272"/>
      <c r="D13" s="290"/>
      <c r="E13" s="269"/>
    </row>
    <row r="14" s="124" customFormat="1" ht="22.5" customHeight="1" spans="1:5">
      <c r="A14" s="265"/>
      <c r="B14" s="291"/>
      <c r="C14" s="291"/>
      <c r="D14" s="292"/>
      <c r="E14" s="269"/>
    </row>
    <row r="15" s="124" customFormat="1" ht="22.5" customHeight="1" spans="1:5">
      <c r="A15" s="265"/>
      <c r="B15" s="291"/>
      <c r="C15" s="291"/>
      <c r="D15" s="292"/>
      <c r="E15" s="269"/>
    </row>
    <row r="16" s="124" customFormat="1" ht="22.5" customHeight="1" spans="1:5">
      <c r="A16" s="265"/>
      <c r="B16" s="291"/>
      <c r="C16" s="291"/>
      <c r="D16" s="292"/>
      <c r="E16" s="269"/>
    </row>
    <row r="17" s="124" customFormat="1" ht="22.5" customHeight="1" spans="1:5">
      <c r="A17" s="265"/>
      <c r="B17" s="291"/>
      <c r="C17" s="291"/>
      <c r="D17" s="292"/>
      <c r="E17" s="269"/>
    </row>
    <row r="18" s="124" customFormat="1" ht="22.5" customHeight="1" spans="1:5">
      <c r="A18" s="265"/>
      <c r="B18" s="291"/>
      <c r="C18" s="291"/>
      <c r="D18" s="292"/>
      <c r="E18" s="269"/>
    </row>
    <row r="19" s="124" customFormat="1" ht="22.5" customHeight="1" spans="1:5">
      <c r="A19" s="265"/>
      <c r="B19" s="291"/>
      <c r="C19" s="291"/>
      <c r="D19" s="292"/>
      <c r="E19" s="269"/>
    </row>
    <row r="20" s="124" customFormat="1" ht="22.5" customHeight="1" spans="1:5">
      <c r="A20" s="265"/>
      <c r="B20" s="291"/>
      <c r="C20" s="291"/>
      <c r="D20" s="292"/>
      <c r="E20" s="269"/>
    </row>
    <row r="21" s="124" customFormat="1" ht="22.5" customHeight="1" spans="1:5">
      <c r="A21" s="266"/>
      <c r="B21" s="276"/>
      <c r="C21" s="276"/>
      <c r="D21" s="288"/>
      <c r="E21" s="269"/>
    </row>
    <row r="22" s="124" customFormat="1" ht="22.5" customHeight="1" spans="1:5">
      <c r="A22" s="274" t="s">
        <v>146</v>
      </c>
      <c r="B22" s="277">
        <f>SUM(B4:B12)</f>
        <v>0</v>
      </c>
      <c r="C22" s="277">
        <f>SUM(C4:C12)</f>
        <v>0</v>
      </c>
      <c r="D22" s="293"/>
      <c r="E22" s="269"/>
    </row>
    <row r="23" s="124" customFormat="1" ht="22.5" customHeight="1" spans="1:5">
      <c r="A23" s="279" t="s">
        <v>147</v>
      </c>
      <c r="B23" s="267">
        <v>0</v>
      </c>
      <c r="C23" s="267">
        <v>0</v>
      </c>
      <c r="D23" s="288"/>
      <c r="E23" s="269"/>
    </row>
    <row r="24" s="124" customFormat="1" ht="22.5" customHeight="1" spans="1:5">
      <c r="A24" s="279" t="s">
        <v>176</v>
      </c>
      <c r="B24" s="267">
        <v>0</v>
      </c>
      <c r="C24" s="267">
        <v>0</v>
      </c>
      <c r="D24" s="288"/>
      <c r="E24" s="269"/>
    </row>
    <row r="25" s="124" customFormat="1" ht="22.5" customHeight="1" spans="1:5">
      <c r="A25" s="266"/>
      <c r="B25" s="271"/>
      <c r="C25" s="271"/>
      <c r="D25" s="288"/>
      <c r="E25" s="269"/>
    </row>
    <row r="26" s="124" customFormat="1" ht="21" customHeight="1" spans="1:5">
      <c r="A26" s="280" t="s">
        <v>177</v>
      </c>
      <c r="B26" s="281">
        <f>SUM(B22:B24)</f>
        <v>0</v>
      </c>
      <c r="C26" s="282">
        <f>SUM(C22:C24)</f>
        <v>0</v>
      </c>
      <c r="D26" s="294"/>
      <c r="E26" s="269"/>
    </row>
    <row r="27" s="124" customFormat="1" ht="21" customHeight="1" spans="1:5">
      <c r="A27" s="163"/>
      <c r="B27" s="265"/>
      <c r="C27" s="265"/>
      <c r="D27" s="295"/>
      <c r="E27" s="265"/>
    </row>
    <row r="28" s="124" customFormat="1" ht="21" customHeight="1" spans="1:4">
      <c r="A28" s="136" t="s">
        <v>178</v>
      </c>
      <c r="B28" s="285"/>
      <c r="C28" s="285"/>
      <c r="D28" s="296"/>
    </row>
  </sheetData>
  <mergeCells count="2">
    <mergeCell ref="A1:D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表一—乌尔禾区一般公共预算收入</vt:lpstr>
      <vt:lpstr>表二—乌尔禾区一般公共预算支出</vt:lpstr>
      <vt:lpstr>表三—乌尔禾区基金收入</vt:lpstr>
      <vt:lpstr>表四—乌尔禾区基金支出</vt:lpstr>
      <vt:lpstr>表五-乌尔禾区国有资本经营预算收入</vt:lpstr>
      <vt:lpstr>表六-乌尔禾区国有资本经营预算支出</vt:lpstr>
      <vt:lpstr>表七-社会保险基金预算收入执行情况表</vt:lpstr>
      <vt:lpstr>表八-社会保险基金预算支出执行情况表</vt:lpstr>
      <vt:lpstr>表九—乌尔禾区一般预算收入</vt:lpstr>
      <vt:lpstr>表十-乌尔禾区一般预算支出</vt:lpstr>
      <vt:lpstr>表十一－转移支付补助预算表 </vt:lpstr>
      <vt:lpstr>表十二-对下转移支付表</vt:lpstr>
      <vt:lpstr>表十三-对下转移支付表（分地区）</vt:lpstr>
      <vt:lpstr>表十四-乌尔禾区基金收入</vt:lpstr>
      <vt:lpstr>表十五-乌尔禾区基金支出</vt:lpstr>
      <vt:lpstr>表十六-上级转移支付补助分配表（政府性基金）</vt:lpstr>
      <vt:lpstr>表十七-对下转移支付表（政府性基金）</vt:lpstr>
      <vt:lpstr>表十八-对下转移支付表分地区（政府性基金）</vt:lpstr>
      <vt:lpstr>表十九-乌尔禾区国有资本经营收入</vt:lpstr>
      <vt:lpstr>表二十-乌尔禾区国有资本经营支出</vt:lpstr>
      <vt:lpstr>表二十一-乌尔禾区社会保险基金预算收入表</vt:lpstr>
      <vt:lpstr>表二十二-乌尔禾区社会保险基金预算支出表</vt:lpstr>
      <vt:lpstr>表二十三-乌尔禾区社会保险基金预算结余表</vt:lpstr>
      <vt:lpstr>附表一“三公”经费支出</vt:lpstr>
      <vt:lpstr>附表二一般公共预算支出功能分类</vt:lpstr>
      <vt:lpstr>附表三 一般公共预算支出经济分类</vt:lpstr>
      <vt:lpstr>附表四 乌尔禾区地方政府债务余额情况表</vt:lpstr>
      <vt:lpstr>2020年乌尔禾区一般公共预算基本支出安排情况表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紫砂萱</cp:lastModifiedBy>
  <dcterms:created xsi:type="dcterms:W3CDTF">2009-07-11T03:43:00Z</dcterms:created>
  <cp:lastPrinted>2019-01-21T09:34:00Z</cp:lastPrinted>
  <dcterms:modified xsi:type="dcterms:W3CDTF">2024-03-20T04:49:06Z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BD03BD6C5E744575869505F993E3AD6D</vt:lpwstr>
  </property>
</Properties>
</file>