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tabRatio="917" firstSheet="34" activeTab="37"/>
  </bookViews>
  <sheets>
    <sheet name="封面" sheetId="55" r:id="rId1"/>
    <sheet name="目录" sheetId="51" r:id="rId2"/>
    <sheet name="表一—乌尔禾区一般预算收入" sheetId="23" r:id="rId3"/>
    <sheet name="表二-乌尔禾区一般预算支出" sheetId="26" r:id="rId4"/>
    <sheet name="表三—乌尔禾区本级一般预算收入" sheetId="64" r:id="rId5"/>
    <sheet name="表四-乌尔禾区本级一般预算支出" sheetId="65" r:id="rId6"/>
    <sheet name="表五 一般公共预算支出经济分类" sheetId="49" r:id="rId7"/>
    <sheet name="表六 一般公共预算本级支出经济分类" sheetId="66" r:id="rId8"/>
    <sheet name="表七-2022年乌尔禾区对下转移支付安排情况" sheetId="67" r:id="rId9"/>
    <sheet name="表八-2022年乌尔禾区对下转移支付情况(分地区、项目)" sheetId="68" r:id="rId10"/>
    <sheet name="表九-乌尔禾区基金收入" sheetId="27" r:id="rId11"/>
    <sheet name="表十-乌尔禾区基金支出" sheetId="18" r:id="rId12"/>
    <sheet name="表十一-乌尔禾区本级基金收入" sheetId="69" r:id="rId13"/>
    <sheet name="表十二-乌尔禾区本级基金支出" sheetId="70" r:id="rId14"/>
    <sheet name="表十三-2022年乌尔禾区对下转移支付（分地区、项目）" sheetId="71" r:id="rId15"/>
    <sheet name="表十四-乌尔禾区国有资本经营收入" sheetId="54" r:id="rId16"/>
    <sheet name="表十五-乌尔禾区国有资本经营支出" sheetId="53" r:id="rId17"/>
    <sheet name="表十六-乌尔禾区本级国有资本经营收入" sheetId="72" r:id="rId18"/>
    <sheet name="表十七-乌尔禾区本级国有资本经营支出" sheetId="73" r:id="rId19"/>
    <sheet name="表十八-2022年乌尔禾区区国有资本经营预算对下转移支付（分" sheetId="74" r:id="rId20"/>
    <sheet name="表十九-乌尔禾区社会保险基金预算收入表" sheetId="59" r:id="rId21"/>
    <sheet name="表二十-乌尔禾区社会保险基金预算支出表" sheetId="60" r:id="rId22"/>
    <sheet name="表二十一-乌尔禾区社会保险基金预算结余表" sheetId="61" r:id="rId23"/>
    <sheet name="表二十二-乌尔禾区本级社会保险基金预算收入表" sheetId="75" r:id="rId24"/>
    <sheet name="表二十三-乌尔禾区本级社会保险基金预算支出表" sheetId="76" r:id="rId25"/>
    <sheet name="表二十四-乌尔禾区本级社会保险基金预算结余表" sheetId="77" r:id="rId26"/>
    <sheet name="表二十五-“三公”经费支出" sheetId="47" r:id="rId27"/>
    <sheet name="表二十六-2021年度乌尔禾区政府一般债务限额、余额情况表" sheetId="78" r:id="rId28"/>
    <sheet name="表二十七-2021年度乌尔禾区政府专项债务限额、余额情况表" sheetId="79" r:id="rId29"/>
    <sheet name="表二十八-2021年度乌尔禾区政府债务限额、余额（含一般债务" sheetId="80" r:id="rId30"/>
    <sheet name="表二十九-2021年度乌尔禾区政府债券发行情况表" sheetId="81" r:id="rId31"/>
    <sheet name="表三十-2021年度乌尔禾区政府债券发行情况明细表" sheetId="82" r:id="rId32"/>
    <sheet name="表三十一-2021年度乌尔禾区新增债券使用情况表" sheetId="83" r:id="rId33"/>
    <sheet name="表三十二-2021年度乌尔禾区还本付息预计执行及本年度还本付息" sheetId="84" r:id="rId34"/>
    <sheet name="表三十三-2022年度乌尔禾区政府新增债券资金使用安排情况表" sheetId="85" r:id="rId35"/>
    <sheet name="表三十四-2022年乌尔禾区本级政府专项债务表" sheetId="86" r:id="rId36"/>
    <sheet name="表三十五-2022年度乌尔禾区政府新增专项债券资金使用安排情况" sheetId="87" r:id="rId37"/>
    <sheet name="表三十六-一般公共预算支出功能分类" sheetId="44" r:id="rId38"/>
  </sheets>
  <definedNames>
    <definedName name="_xlnm._FilterDatabase" localSheetId="37" hidden="1">'表三十六-一般公共预算支出功能分类'!$A$2:$C$1248</definedName>
    <definedName name="_xlnm.Print_Area" localSheetId="3">'表二-乌尔禾区一般预算支出'!$A$1:$D$33</definedName>
    <definedName name="_xlnm.Print_Area" localSheetId="2">表一—乌尔禾区一般预算收入!$A$1:$D$34</definedName>
    <definedName name="_xlnm.Print_Area" localSheetId="10">'表九-乌尔禾区基金收入'!$A$1:$D$25</definedName>
    <definedName name="_xlnm.Print_Area" localSheetId="11">'表十-乌尔禾区基金支出'!$A$1:$D$25</definedName>
    <definedName name="_xlnm.Print_Titles" localSheetId="11">'表十-乌尔禾区基金支出'!$1:$3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<sst xmlns="http://schemas.openxmlformats.org/spreadsheetml/2006/main" count="2286" uniqueCount="1444">
  <si>
    <t xml:space="preserve">克拉玛依市乌尔禾区2021年预算执行情况和2022年预算（草案）
</t>
  </si>
  <si>
    <t>克 拉 玛 依 市 乌尔禾区财 政 局</t>
  </si>
  <si>
    <r>
      <rPr>
        <sz val="18"/>
        <color theme="1"/>
        <rFont val="方正小标宋简体"/>
        <charset val="134"/>
      </rPr>
      <t>二</t>
    </r>
    <r>
      <rPr>
        <sz val="18"/>
        <color theme="1"/>
        <rFont val="宋体"/>
        <charset val="134"/>
      </rPr>
      <t>〇</t>
    </r>
    <r>
      <rPr>
        <sz val="18"/>
        <color theme="1"/>
        <rFont val="方正小标宋简体"/>
        <charset val="134"/>
      </rPr>
      <t>二二年一月</t>
    </r>
  </si>
  <si>
    <t>目   录</t>
  </si>
  <si>
    <t>第一部分 一般公共预算公开表</t>
  </si>
  <si>
    <t>一、2022年乌尔禾区一般公共预算收入表</t>
  </si>
  <si>
    <t>二、2022年乌尔禾区一般公共预算支出表</t>
  </si>
  <si>
    <t xml:space="preserve">三、2022年乌尔禾区本级一般公共预算收入表 </t>
  </si>
  <si>
    <t>四、2022年乌尔禾区本级一般公共预算支出表</t>
  </si>
  <si>
    <t>五、2022年乌尔禾区本级一般公共预算基本支出预算表</t>
  </si>
  <si>
    <t>六、2022年乌尔禾区本级一般公共预算政府预算支出经济分类明细表</t>
  </si>
  <si>
    <t>七、2022年乌尔禾区对下转移支付安排情况</t>
  </si>
  <si>
    <t>八、2022年乌尔禾区对下转移支付情况(分地区、项目)</t>
  </si>
  <si>
    <t>第二部分  2022年政府性基金预算安排情况</t>
  </si>
  <si>
    <t>九、2022年乌尔禾区政府性基金收入表</t>
  </si>
  <si>
    <t>十、2022年乌尔禾区政府性基金支出表</t>
  </si>
  <si>
    <t>十一、2022年乌尔禾区本级政府性基金收入表</t>
  </si>
  <si>
    <t>十二、2022年乌尔禾区本级政府性基金支出表</t>
  </si>
  <si>
    <t>十三、2022年乌尔禾区对下转移支付预算安排情况（分地区、项目）</t>
  </si>
  <si>
    <t>第三部分  2022年国有资本经营预算安排情况</t>
  </si>
  <si>
    <t>十四、2022年乌尔禾区国有资本经营预算收入表</t>
  </si>
  <si>
    <t>十五、2022年乌尔禾区国有资本经营预算支出表</t>
  </si>
  <si>
    <t>十六、2022年乌尔禾区本级国有资本经营预算收入表</t>
  </si>
  <si>
    <t>十七、2022年乌尔禾区本级国有资本经营预算支出表</t>
  </si>
  <si>
    <t>十八、2022年乌尔禾区国有资本经营预算对下转移支付安排情况表（分地区、项目）</t>
  </si>
  <si>
    <t>第四部分 社会保险基金预算公开表</t>
  </si>
  <si>
    <t>十九、2022年乌尔禾区社会保险基金预算收入表</t>
  </si>
  <si>
    <t>二十、2022年乌尔禾区社会保险基金预算支出表</t>
  </si>
  <si>
    <t>二十一、2022年乌尔禾区社会保险基金预算结余表</t>
  </si>
  <si>
    <t>二十二、2022年乌尔禾区本级社会保险基金预算收入表</t>
  </si>
  <si>
    <t>二十三、2022年乌尔禾区本级社会保险基金预算支出表</t>
  </si>
  <si>
    <t>二十四、2022年乌尔禾区本级社会保险基金预算结余表</t>
  </si>
  <si>
    <t>本级汇总的一般公共预算“三公”经费预算安排情况说明</t>
  </si>
  <si>
    <t>二十五、2022年乌尔禾区“三公”经费支出预算表</t>
  </si>
  <si>
    <t>第五部分  地方政府债务公开情况</t>
  </si>
  <si>
    <t>二十六、2021年乌尔禾区政府一般债务限额、余额情况表</t>
  </si>
  <si>
    <t>二十七、2021年乌尔禾区政府专项债务限额、余额情况表</t>
  </si>
  <si>
    <t>二十八、2021年乌尔禾区政府债务限额、余额（含一般债务限额、余额和专项债务限额、余额）情况表</t>
  </si>
  <si>
    <t>二十九、2021年乌尔禾区政府债券发行情况表</t>
  </si>
  <si>
    <t>三十、2021年乌尔禾区政府债券发行情况明细表</t>
  </si>
  <si>
    <r>
      <rPr>
        <sz val="15"/>
        <rFont val="仿宋_GB2312"/>
        <charset val="134"/>
      </rPr>
      <t>三十一、2021</t>
    </r>
    <r>
      <rPr>
        <sz val="15"/>
        <color rgb="FF000000"/>
        <rFont val="仿宋_GB2312"/>
        <charset val="134"/>
      </rPr>
      <t>年乌尔禾区地新增债券使用情况表</t>
    </r>
  </si>
  <si>
    <t>三十二、2021年乌尔禾区还本付息预计执行及本年度还本付息预算情况表</t>
  </si>
  <si>
    <t>三十三、2022年乌尔禾区地政府新增债券资金使用安排情况表</t>
  </si>
  <si>
    <t>三十四、2022年乌尔禾区本级政府专项债务表</t>
  </si>
  <si>
    <t>三十五、2022年乌尔禾区本级政府专项债券项目表</t>
  </si>
  <si>
    <t>三十六、2022年乌尔禾区一般公共预算支出安排情况表（支出功能分类）</t>
  </si>
  <si>
    <t>2022年乌尔禾区一般公共预算收入安排情况表</t>
  </si>
  <si>
    <t>表一</t>
  </si>
  <si>
    <t>单位：万元</t>
  </si>
  <si>
    <t>项目</t>
  </si>
  <si>
    <t>2021年预算数</t>
  </si>
  <si>
    <t>2022年预算数</t>
  </si>
  <si>
    <t>比上年增（减）%</t>
  </si>
  <si>
    <t>一、税收收入</t>
  </si>
  <si>
    <t>　　增值税</t>
  </si>
  <si>
    <t>　　企业所得税</t>
  </si>
  <si>
    <t>　　个人所得税</t>
  </si>
  <si>
    <t>　　资源税</t>
  </si>
  <si>
    <t>　　城市维护建设税</t>
  </si>
  <si>
    <t>　　房产税</t>
  </si>
  <si>
    <t>　　印花税</t>
  </si>
  <si>
    <t>　　城镇土地使用税</t>
  </si>
  <si>
    <t>　　土地增值税</t>
  </si>
  <si>
    <t>　　车船税</t>
  </si>
  <si>
    <t>　　耕地占用税</t>
  </si>
  <si>
    <t>　　契税</t>
  </si>
  <si>
    <t xml:space="preserve">    环境保护税</t>
  </si>
  <si>
    <t xml:space="preserve">    其他税收收入</t>
  </si>
  <si>
    <t>二、非税收入</t>
  </si>
  <si>
    <t>　　专项收入</t>
  </si>
  <si>
    <t>　　行政事业性收费收入</t>
  </si>
  <si>
    <t>　　罚没收入</t>
  </si>
  <si>
    <t>　　国有资本经营收入</t>
  </si>
  <si>
    <t>　　国有资源（资产）有偿使用收入</t>
  </si>
  <si>
    <t xml:space="preserve">    政府住房基金收入</t>
  </si>
  <si>
    <t>　　其他收入</t>
  </si>
  <si>
    <t>一般公共预算收入合计</t>
  </si>
  <si>
    <t>转移性收入</t>
  </si>
  <si>
    <t xml:space="preserve">     上级补助收入</t>
  </si>
  <si>
    <t xml:space="preserve">     上年结余</t>
  </si>
  <si>
    <t xml:space="preserve">     调入预算稳定调节基金</t>
  </si>
  <si>
    <t xml:space="preserve">     调入资金</t>
  </si>
  <si>
    <t xml:space="preserve">     债务转贷收入</t>
  </si>
  <si>
    <t>一般公共预算收入总计</t>
  </si>
  <si>
    <t>2022年乌尔禾区一般公共预算支出安排情况表</t>
  </si>
  <si>
    <t>表二</t>
  </si>
  <si>
    <t>一、一般公共服务支出</t>
  </si>
  <si>
    <t>二、外交支出</t>
  </si>
  <si>
    <t>三、国防支出</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</si>
  <si>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</si>
  <si>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</si>
  <si>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</si>
  <si>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</si>
  <si>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</si>
  <si>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</si>
  <si>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</si>
  <si>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</si>
  <si>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</si>
  <si>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</si>
  <si>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</si>
  <si>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</si>
  <si>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</si>
  <si>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十七、自然资源海洋气象等支出</t>
  </si>
  <si>
    <t>十八、住房保障支出</t>
  </si>
  <si>
    <t>十九、粮油物资储备支出</t>
  </si>
  <si>
    <t>二十、灾害防治及应急管理支出</t>
  </si>
  <si>
    <t>二十一、预备费</t>
  </si>
  <si>
    <t>二十二、其他支出</t>
  </si>
  <si>
    <t>二十三、债务付息支出</t>
  </si>
  <si>
    <t>一般公共预算支出合计</t>
  </si>
  <si>
    <t>转移性支出</t>
  </si>
  <si>
    <t xml:space="preserve">  上解上级支出</t>
  </si>
  <si>
    <t xml:space="preserve">  安排预算稳定调节基金</t>
  </si>
  <si>
    <t xml:space="preserve">  债务还本支出</t>
  </si>
  <si>
    <t xml:space="preserve">  年终结余</t>
  </si>
  <si>
    <t>一般公共预算支出总计</t>
  </si>
  <si>
    <t>2022年乌尔禾区本级一般公共预算收入安排情况表</t>
  </si>
  <si>
    <t>表三</t>
  </si>
  <si>
    <t>2022年乌尔禾区本级一般公共预算支出安排情况表</t>
  </si>
  <si>
    <t>表四</t>
  </si>
  <si>
    <t>2022年乌尔禾区一般公共预算政府预算支出经济分类明细表</t>
  </si>
  <si>
    <t>表五</t>
  </si>
  <si>
    <t>科目编码</t>
  </si>
  <si>
    <r>
      <rPr>
        <sz val="12"/>
        <rFont val="宋体"/>
        <charset val="134"/>
      </rPr>
      <t xml:space="preserve">科 </t>
    </r>
    <r>
      <rPr>
        <sz val="12"/>
        <rFont val="宋体"/>
        <charset val="134"/>
      </rPr>
      <t xml:space="preserve">  </t>
    </r>
    <r>
      <rPr>
        <sz val="12"/>
        <rFont val="宋体"/>
        <charset val="134"/>
      </rPr>
      <t>目</t>
    </r>
  </si>
  <si>
    <t>比上年增(减)%</t>
  </si>
  <si>
    <t>机关工资福利支出</t>
  </si>
  <si>
    <t xml:space="preserve">  工资奖金津补贴</t>
  </si>
  <si>
    <t xml:space="preserve">  社会保障缴费</t>
  </si>
  <si>
    <t xml:space="preserve">  住房公积金</t>
  </si>
  <si>
    <t xml:space="preserve">  其他工资福利支出</t>
  </si>
  <si>
    <t>机关商品和服务支出</t>
  </si>
  <si>
    <t xml:space="preserve">  办公费</t>
  </si>
  <si>
    <t xml:space="preserve">  培训费</t>
  </si>
  <si>
    <t xml:space="preserve">  专用材料购置费</t>
  </si>
  <si>
    <t xml:space="preserve">  委托业务费</t>
  </si>
  <si>
    <t xml:space="preserve">  公务接待费</t>
  </si>
  <si>
    <t xml:space="preserve">  公务用车运行维护费</t>
  </si>
  <si>
    <t xml:space="preserve">  维修（护）费</t>
  </si>
  <si>
    <t xml:space="preserve">  其他商品和服务支出</t>
  </si>
  <si>
    <t>对个人和家庭的补助</t>
  </si>
  <si>
    <t xml:space="preserve">  社会福利和救助</t>
  </si>
  <si>
    <t>2022年乌尔禾区一般公共预算本级政府预算支出经济分类明细表</t>
  </si>
  <si>
    <t>表六</t>
  </si>
  <si>
    <t>2022年乌尔禾区对下转移支付安排情况</t>
  </si>
  <si>
    <t>表七</t>
  </si>
  <si>
    <t>项   目</t>
  </si>
  <si>
    <t>比上年增 (减)%</t>
  </si>
  <si>
    <t>一、返还性支出</t>
  </si>
  <si>
    <t xml:space="preserve">   所得税基数返还支出</t>
  </si>
  <si>
    <t xml:space="preserve">   增值税税收返还支出</t>
  </si>
  <si>
    <t xml:space="preserve">   消费税税收返还支出</t>
  </si>
  <si>
    <t>.......</t>
  </si>
  <si>
    <t xml:space="preserve">  ......</t>
  </si>
  <si>
    <t>二、一般性转移支付</t>
  </si>
  <si>
    <t xml:space="preserve">   体制补助支出</t>
  </si>
  <si>
    <t xml:space="preserve">   均衡性转移支付支出</t>
  </si>
  <si>
    <t xml:space="preserve">   县级基本财力保障机制奖补资金支出</t>
  </si>
  <si>
    <t>......</t>
  </si>
  <si>
    <r>
      <rPr>
        <sz val="10"/>
        <color rgb="FF000000"/>
        <rFont val="宋体"/>
        <charset val="134"/>
      </rPr>
      <t> </t>
    </r>
    <r>
      <rPr>
        <sz val="10"/>
        <color rgb="FF000000"/>
        <rFont val="宋体"/>
        <charset val="134"/>
      </rPr>
      <t>......</t>
    </r>
  </si>
  <si>
    <t>三、专项转移支付</t>
  </si>
  <si>
    <t>**地对下税收返还和转移支付合计</t>
  </si>
  <si>
    <t>备注：我区无对下转移支付安排情况，此表为空表。</t>
  </si>
  <si>
    <t>2022年乌尔禾区对下转移支付情况(分地区、项目)</t>
  </si>
  <si>
    <t>表八</t>
  </si>
  <si>
    <t>合计</t>
  </si>
  <si>
    <t>县、市名称</t>
  </si>
  <si>
    <t>返还性支出</t>
  </si>
  <si>
    <t xml:space="preserve">  所得税基数返还支出</t>
  </si>
  <si>
    <t xml:space="preserve">  增值税税收返还支出</t>
  </si>
  <si>
    <t xml:space="preserve">  消费税税收返还支出</t>
  </si>
  <si>
    <r>
      <rPr>
        <sz val="10"/>
        <color rgb="FF000000"/>
        <rFont val="宋体"/>
        <charset val="134"/>
      </rPr>
      <t> </t>
    </r>
    <r>
      <rPr>
        <sz val="10"/>
        <color rgb="FF000000"/>
        <rFont val="宋体"/>
        <charset val="134"/>
      </rPr>
      <t>.....</t>
    </r>
  </si>
  <si>
    <t>一般性转移支付支出</t>
  </si>
  <si>
    <t xml:space="preserve">   结算补助支出</t>
  </si>
  <si>
    <r>
      <rPr>
        <sz val="10"/>
        <color rgb="FF000000"/>
        <rFont val="宋体"/>
        <charset val="134"/>
      </rPr>
      <t xml:space="preserve">  </t>
    </r>
    <r>
      <rPr>
        <sz val="10"/>
        <color rgb="FF000000"/>
        <rFont val="宋体"/>
        <charset val="134"/>
      </rPr>
      <t>.....</t>
    </r>
  </si>
  <si>
    <t>专项转移支付支出</t>
  </si>
  <si>
    <t>XXXXX</t>
  </si>
  <si>
    <t>合 计</t>
  </si>
  <si>
    <t>2022年乌尔禾区政府性基金预算收入安排情况表</t>
  </si>
  <si>
    <t>表九</t>
  </si>
  <si>
    <t>一、农业土地开发资金收入</t>
  </si>
  <si>
    <t>二、国有土地使用权出让收入</t>
  </si>
  <si>
    <t>四、彩票公益金收入</t>
  </si>
  <si>
    <t>五、城市基础设施配套费收入</t>
  </si>
  <si>
    <t>六、污水处理费收入</t>
  </si>
  <si>
    <t>七、彩票发行机构和彩票销售机构的业务费用</t>
  </si>
  <si>
    <t>八、其他政府性基金收入</t>
  </si>
  <si>
    <t>九、专项债券对应项目专项收入</t>
  </si>
  <si>
    <t>政府性基金预算收入合计</t>
  </si>
  <si>
    <t>转移性收入合计</t>
  </si>
  <si>
    <t xml:space="preserve">  上级补助收入</t>
  </si>
  <si>
    <t xml:space="preserve">  上年结余</t>
  </si>
  <si>
    <t xml:space="preserve">  调入资金</t>
  </si>
  <si>
    <t xml:space="preserve">  债务转贷收入</t>
  </si>
  <si>
    <t>政府性基金预算收入总计</t>
  </si>
  <si>
    <t>2022年乌尔禾区政府性基金预算支出安排情况表</t>
  </si>
  <si>
    <t>表十</t>
  </si>
  <si>
    <t>一、旅游发展基金支出</t>
  </si>
  <si>
    <t>二、大中型水库移民后期扶持基金支出</t>
  </si>
  <si>
    <t>三、国有土地使用权出让收入及对应专项债务收入安排的支出</t>
  </si>
  <si>
    <t>四、农业土地开发资金安排的支出</t>
  </si>
  <si>
    <t>五、城市基础设施配套费安排的支出</t>
  </si>
  <si>
    <t>六、污水处理费安排的支出</t>
  </si>
  <si>
    <t>七、土地储备专项债券收入安排的支出</t>
  </si>
  <si>
    <t>八、其他政府性基金及对应专项债务收入安排的支出</t>
  </si>
  <si>
    <t>九、彩票发行销售机构业务费安排的支出</t>
  </si>
  <si>
    <t>十、彩票公益金安排的支出</t>
  </si>
  <si>
    <t>十一、抗疫特别国债支出</t>
  </si>
  <si>
    <t>十二、债务付息支出及发行费</t>
  </si>
  <si>
    <t>政府性基金预算支出合计</t>
  </si>
  <si>
    <t>转移性支出合计</t>
  </si>
  <si>
    <t xml:space="preserve">  上解支出</t>
  </si>
  <si>
    <t xml:space="preserve">  调出资金</t>
  </si>
  <si>
    <t>　债务转贷支出</t>
  </si>
  <si>
    <t>政府性基金预算支出总计</t>
  </si>
  <si>
    <t>2022年乌尔禾区本级政府性基金预算收入安排情况表</t>
  </si>
  <si>
    <t>表十一</t>
  </si>
  <si>
    <t>2022年乌尔禾区本级政府性基金预算支出安排情况表</t>
  </si>
  <si>
    <t>表十二</t>
  </si>
  <si>
    <t>2022年乌尔禾区对下转移支付预算安排情况（分地区、项目）</t>
  </si>
  <si>
    <t>表十三</t>
  </si>
  <si>
    <t>项目名称</t>
  </si>
  <si>
    <t>政府性基金转移支付</t>
  </si>
  <si>
    <t>.....</t>
  </si>
  <si>
    <t>2022年乌尔禾区国有资本经营预算收入安排情况表</t>
  </si>
  <si>
    <t>表十四</t>
  </si>
  <si>
    <t>科目名称／企业</t>
  </si>
  <si>
    <t>小计</t>
  </si>
  <si>
    <t>乌尔禾区本级</t>
  </si>
  <si>
    <t>乌尔禾区及以下</t>
  </si>
  <si>
    <t>一、利润收入</t>
  </si>
  <si>
    <t>...</t>
  </si>
  <si>
    <t>二、股利、股息收入</t>
  </si>
  <si>
    <t>三、产权转让收入</t>
  </si>
  <si>
    <t>四、清算收入</t>
  </si>
  <si>
    <t>五、其他国有资本经营预算收入</t>
  </si>
  <si>
    <t>收入合计</t>
  </si>
  <si>
    <t>2022年乌尔禾区国有资本经营预算支出安排情况表</t>
  </si>
  <si>
    <t>表十五</t>
  </si>
  <si>
    <t>科目名称</t>
  </si>
  <si>
    <t>资本性支出</t>
  </si>
  <si>
    <t>费用性支出</t>
  </si>
  <si>
    <t>其他支出</t>
  </si>
  <si>
    <t>国有资本经营预算支出</t>
  </si>
  <si>
    <t>解决历史遗留问题及改革成本支出</t>
  </si>
  <si>
    <t>国有企业资本金注入</t>
  </si>
  <si>
    <t>国有企业政策性补贴</t>
  </si>
  <si>
    <t>其他国有资本经营预算支出</t>
  </si>
  <si>
    <t>转移性支出...</t>
  </si>
  <si>
    <t>调出资金</t>
  </si>
  <si>
    <t>支出合计</t>
  </si>
  <si>
    <t>2022年乌尔禾区本级国有资本经营预算收入安排情况表</t>
  </si>
  <si>
    <t>表十六</t>
  </si>
  <si>
    <t>2022年乌尔禾区本级国有资本经营预算支出安排情况表</t>
  </si>
  <si>
    <t>表十七</t>
  </si>
  <si>
    <t>一、解决历史遗留问题及改革成本支出</t>
  </si>
  <si>
    <t>XXX</t>
  </si>
  <si>
    <t>二、国有企业资本金注入</t>
  </si>
  <si>
    <t>三、国有企业政策性补贴</t>
  </si>
  <si>
    <t>四、其他国有资本经营预算支出</t>
  </si>
  <si>
    <t>2022年乌尔禾区区国有资本经营预算对下转移支付安排情况表（分地区、项目）</t>
  </si>
  <si>
    <t>表十八</t>
  </si>
  <si>
    <t>……</t>
  </si>
  <si>
    <t>国有资本经营预算转移支付</t>
  </si>
  <si>
    <t>2022年乌尔禾区社会保险基金预算收入表</t>
  </si>
  <si>
    <t>表十九</t>
  </si>
  <si>
    <t>社会保险基金收入合计</t>
  </si>
  <si>
    <t>其中:保险费收入</t>
  </si>
  <si>
    <t xml:space="preserve">       社会保险基金财政补贴收入</t>
  </si>
  <si>
    <t xml:space="preserve">       利息收入</t>
  </si>
  <si>
    <t>一、企业职工基本养老保险基金收入</t>
  </si>
  <si>
    <t>其中:企业职工基本养老保险费收入</t>
  </si>
  <si>
    <t xml:space="preserve">     企业职工基本养老保险基金财政补贴收入</t>
  </si>
  <si>
    <t xml:space="preserve">     企业职工基本养老保险基金利息收入</t>
  </si>
  <si>
    <t>二、机关事业基本养老保险基金收入</t>
  </si>
  <si>
    <t>其中:机关事业单位基本养老保险费收入</t>
  </si>
  <si>
    <t xml:space="preserve">     机关事业单位基本养老保险基金财政补贴收入</t>
  </si>
  <si>
    <t xml:space="preserve">     机关事业单位基本养老保险基金利息收入</t>
  </si>
  <si>
    <t>三、城乡居民基本养老保险基金收入</t>
  </si>
  <si>
    <t>其中:城乡居民基本养老保险费收入</t>
  </si>
  <si>
    <t xml:space="preserve">     城乡居民基本养老保险基金财政补贴收入</t>
  </si>
  <si>
    <t xml:space="preserve">     城乡居民基本养老保险基金利息收入</t>
  </si>
  <si>
    <t>四、职工基本医疗保险基金收入</t>
  </si>
  <si>
    <t>其中:职工基本医疗保险费收入</t>
  </si>
  <si>
    <t xml:space="preserve">     职工基本医疗保险基金财政补贴收入</t>
  </si>
  <si>
    <t xml:space="preserve">     职工基本医疗保险基金利息收入</t>
  </si>
  <si>
    <t>五、城乡居民基本医疗保险基金收入</t>
  </si>
  <si>
    <t>其中:城乡居民基本医疗保险费收入</t>
  </si>
  <si>
    <t xml:space="preserve">     城乡居民基本医疗保险基金财政补贴收入</t>
  </si>
  <si>
    <t xml:space="preserve">     城乡居民基本医疗保险基金利息收入</t>
  </si>
  <si>
    <t>六、工伤保险基金收入</t>
  </si>
  <si>
    <t>其中:工伤保险费收入</t>
  </si>
  <si>
    <t xml:space="preserve">  工伤保险基金财政补贴收入</t>
  </si>
  <si>
    <t xml:space="preserve">  工伤保险基金利息收入</t>
  </si>
  <si>
    <t>七、失业保险基金收入</t>
  </si>
  <si>
    <t xml:space="preserve">  其中:失业保险费收入</t>
  </si>
  <si>
    <t xml:space="preserve">  失业保险财政补贴收入</t>
  </si>
  <si>
    <t xml:space="preserve">  失业保险利息收入</t>
  </si>
  <si>
    <t>注：社会保险基金由市本级统一核算，我区无此预算安排，因此本表为空表</t>
  </si>
  <si>
    <t>2022年乌尔禾区社会保险基金预算支出表</t>
  </si>
  <si>
    <t>表二十</t>
  </si>
  <si>
    <t xml:space="preserve">                                         单位：万元</t>
  </si>
  <si>
    <t>项 目</t>
  </si>
  <si>
    <t>社会保险基金支出合计</t>
  </si>
  <si>
    <t>一、企业职工基本养老保险基金支出</t>
  </si>
  <si>
    <t xml:space="preserve">  其中:基本养老金</t>
  </si>
  <si>
    <t>二、机关事业基本养老保险基金支出</t>
  </si>
  <si>
    <t xml:space="preserve">  其中:基本养老金支出</t>
  </si>
  <si>
    <t>三、城乡居民基本养老保险基金支出</t>
  </si>
  <si>
    <r>
      <rPr>
        <sz val="10"/>
        <color rgb="FF000000"/>
        <rFont val="宋体"/>
        <charset val="134"/>
      </rPr>
      <t xml:space="preserve">  其中:基</t>
    </r>
    <r>
      <rPr>
        <sz val="10"/>
        <color rgb="FF000000"/>
        <rFont val="宋体"/>
        <charset val="134"/>
      </rPr>
      <t>础</t>
    </r>
    <r>
      <rPr>
        <sz val="10"/>
        <color rgb="FF000000"/>
        <rFont val="宋体"/>
        <charset val="134"/>
      </rPr>
      <t>养老金支出</t>
    </r>
  </si>
  <si>
    <t>四、职工基本医疗保险基金支出</t>
  </si>
  <si>
    <t xml:space="preserve">  其中:职工基本医疗保险统筹基金</t>
  </si>
  <si>
    <t xml:space="preserve">  职工基本医疗保险个人账户基金</t>
  </si>
  <si>
    <t>五、城乡居民基本医疗保险基金支出</t>
  </si>
  <si>
    <t xml:space="preserve">  其中:城乡居民基本医疗保险基金医疗待遇支出</t>
  </si>
  <si>
    <t xml:space="preserve">  城乡居民大病保险支出</t>
  </si>
  <si>
    <t>六、工伤保险基金支出</t>
  </si>
  <si>
    <t xml:space="preserve">  其中:工伤保险待遇</t>
  </si>
  <si>
    <t>七、失业保险基金支出</t>
  </si>
  <si>
    <t xml:space="preserve">  其中:失业保险金</t>
  </si>
  <si>
    <t>2021年乌尔禾区社会保险基金预算结余表</t>
  </si>
  <si>
    <t>表二十一</t>
  </si>
  <si>
    <r>
      <rPr>
        <b/>
        <sz val="10"/>
        <color rgb="FF000000"/>
        <rFont val="宋体"/>
        <charset val="134"/>
      </rPr>
      <t>202</t>
    </r>
    <r>
      <rPr>
        <b/>
        <sz val="10"/>
        <color rgb="FF000000"/>
        <rFont val="宋体"/>
        <charset val="134"/>
      </rPr>
      <t>1</t>
    </r>
    <r>
      <rPr>
        <b/>
        <sz val="10"/>
        <color rgb="FF000000"/>
        <rFont val="宋体"/>
        <charset val="134"/>
      </rPr>
      <t>年预算数</t>
    </r>
  </si>
  <si>
    <t>社会保险基金年终结余合计</t>
  </si>
  <si>
    <t>一、企业职工基本养老保险基金年终结余</t>
  </si>
  <si>
    <t>二、机关事业基本养老保险基金年终结余</t>
  </si>
  <si>
    <r>
      <rPr>
        <sz val="10"/>
        <color rgb="FF000000"/>
        <rFont val="宋体"/>
        <charset val="134"/>
      </rPr>
      <t>三、</t>
    </r>
    <r>
      <rPr>
        <sz val="10"/>
        <color rgb="FF000000"/>
        <rFont val="宋体"/>
        <charset val="134"/>
      </rPr>
      <t>城乡居民基本养老保险基金年终结余</t>
    </r>
  </si>
  <si>
    <t>四、职工基本医疗保险基金年终结余</t>
  </si>
  <si>
    <t>五、城乡居民基本医疗保险基金年终结余</t>
  </si>
  <si>
    <r>
      <rPr>
        <sz val="10"/>
        <color rgb="FF000000"/>
        <rFont val="宋体"/>
        <charset val="134"/>
      </rPr>
      <t>六、</t>
    </r>
    <r>
      <rPr>
        <sz val="10"/>
        <color rgb="FF000000"/>
        <rFont val="宋体"/>
        <charset val="134"/>
      </rPr>
      <t>工伤保险基金年终结余</t>
    </r>
  </si>
  <si>
    <t>七、失业保险基金年终结余</t>
  </si>
  <si>
    <t>2022年乌尔禾区本级社会保险基金预算收入表</t>
  </si>
  <si>
    <t>表二十二</t>
  </si>
  <si>
    <t>2022年乌尔禾区本级社会保险基金预算支出表</t>
  </si>
  <si>
    <t>表二十三</t>
  </si>
  <si>
    <t>2021年乌尔禾区本级社会保险基金预算结余表</t>
  </si>
  <si>
    <t>表二十四</t>
  </si>
  <si>
    <t>2022年克拉玛依乌尔禾区部门“三公”经费支出预算表</t>
  </si>
  <si>
    <t>表二十五</t>
  </si>
  <si>
    <t>一、因公出国（境）费用</t>
  </si>
  <si>
    <t>二、公务接待费</t>
  </si>
  <si>
    <t>三、公务用车购置及运行费</t>
  </si>
  <si>
    <r>
      <rPr>
        <sz val="12"/>
        <rFont val="宋体"/>
        <charset val="134"/>
      </rPr>
      <t xml:space="preserve"> </t>
    </r>
    <r>
      <rPr>
        <sz val="12"/>
        <rFont val="宋体"/>
        <charset val="134"/>
      </rPr>
      <t xml:space="preserve">   </t>
    </r>
    <r>
      <rPr>
        <sz val="12"/>
        <rFont val="宋体"/>
        <charset val="134"/>
      </rPr>
      <t>其中：（1）公务用车运行维护费</t>
    </r>
  </si>
  <si>
    <r>
      <rPr>
        <sz val="12"/>
        <rFont val="宋体"/>
        <charset val="134"/>
      </rPr>
      <t xml:space="preserve">    </t>
    </r>
    <r>
      <rPr>
        <sz val="12"/>
        <rFont val="宋体"/>
        <charset val="134"/>
      </rPr>
      <t xml:space="preserve">    </t>
    </r>
    <r>
      <rPr>
        <sz val="12"/>
        <rFont val="宋体"/>
        <charset val="134"/>
      </rPr>
      <t xml:space="preserve">  （2）公务用车购置费</t>
    </r>
  </si>
  <si>
    <t>注：1.公务用车是指党政机关用于履行公务的机动车辆，分为一般公务用车、执法执勤用车、特种专业技术用车和其他用车（如大中型载客车辆、载货车辆）。</t>
  </si>
  <si>
    <r>
      <rPr>
        <sz val="12"/>
        <rFont val="宋体"/>
        <charset val="134"/>
      </rPr>
      <t xml:space="preserve">    2</t>
    </r>
    <r>
      <rPr>
        <sz val="12"/>
        <rFont val="宋体"/>
        <charset val="134"/>
      </rPr>
      <t>.</t>
    </r>
    <r>
      <rPr>
        <sz val="12"/>
        <rFont val="宋体"/>
        <charset val="134"/>
      </rPr>
      <t>公务用车运行维护费反映公务用车燃料费、维修费、过桥过路费、保险费、安全奖励费用等支出。</t>
    </r>
  </si>
  <si>
    <t>DEBT_T_XXGK_XEYE</t>
  </si>
  <si>
    <t xml:space="preserve"> AND T.AD_CODE_GK=65 AND T.SET_YEAR_GK=2021</t>
  </si>
  <si>
    <t>上年债务限额及余额预算</t>
  </si>
  <si>
    <t>AD_CODE_GK#65</t>
  </si>
  <si>
    <t>SET_YEAR_GK#2021</t>
  </si>
  <si>
    <t>SET_YEAR#2020</t>
  </si>
  <si>
    <t>AD_CODE#</t>
  </si>
  <si>
    <t>AD_NAME#</t>
  </si>
  <si>
    <t>2021年度克拉玛依市乌尔禾区政府一般债务限额、余额情况表</t>
  </si>
  <si>
    <t>表二十六</t>
  </si>
  <si>
    <t>单位：亿元</t>
  </si>
  <si>
    <t>行政区划名称</t>
  </si>
  <si>
    <t>一般债务限额总额</t>
  </si>
  <si>
    <t>其中：新增一般债务限额</t>
  </si>
  <si>
    <t>一般债务余额
预计执行数</t>
  </si>
  <si>
    <t>VALID#</t>
  </si>
  <si>
    <t>65</t>
  </si>
  <si>
    <t>克拉玛依市乌尔禾区</t>
  </si>
  <si>
    <t>6500</t>
  </si>
  <si>
    <t>6501</t>
  </si>
  <si>
    <t>2021年度克拉玛依市乌尔禾区政府专项债务限额、余额情况表</t>
  </si>
  <si>
    <t>表二十七</t>
  </si>
  <si>
    <t>专项债务限额总额</t>
  </si>
  <si>
    <t>其中：新增专项债务限额</t>
  </si>
  <si>
    <t>专项债务余额
预计执行数</t>
  </si>
  <si>
    <t>YBXE_Y1#</t>
  </si>
  <si>
    <t>ZXXE_Y1#</t>
  </si>
  <si>
    <t>YBYE_Y1#</t>
  </si>
  <si>
    <t>ZXYE_Y1#</t>
  </si>
  <si>
    <t>2021年度本克拉玛依市乌尔禾区政府债务限额、余额（含一般债务限额、余额和专项债务限额、余额）情况表</t>
  </si>
  <si>
    <t>表二十八</t>
  </si>
  <si>
    <t>政府债务限额总额</t>
  </si>
  <si>
    <t>其中：新增债务限额</t>
  </si>
  <si>
    <t>政府债务余额预计执行数</t>
  </si>
  <si>
    <t>一般债务</t>
  </si>
  <si>
    <t>专项债务</t>
  </si>
  <si>
    <t>2021年度克拉玛依市乌尔禾区政府债券发行情况表</t>
  </si>
  <si>
    <t>表二十九</t>
  </si>
  <si>
    <t>政府债券发行总额</t>
  </si>
  <si>
    <t>其中：新增债券额度</t>
  </si>
  <si>
    <t>其中：再融资债券额度</t>
  </si>
  <si>
    <t>新增债券</t>
  </si>
  <si>
    <t>再融资债券</t>
  </si>
  <si>
    <t>一般债券</t>
  </si>
  <si>
    <t>专项债券</t>
  </si>
  <si>
    <t>2021年度克拉玛依市乌尔禾区政府债券发行情况明细表</t>
  </si>
  <si>
    <t>表三十</t>
  </si>
  <si>
    <t>债券类型</t>
  </si>
  <si>
    <t>地方政府债券</t>
  </si>
  <si>
    <t>置换债券</t>
  </si>
  <si>
    <t>一般</t>
  </si>
  <si>
    <t>专项</t>
  </si>
  <si>
    <t>金额</t>
  </si>
  <si>
    <t>平均利率%</t>
  </si>
  <si>
    <t>1年</t>
  </si>
  <si>
    <t>2年</t>
  </si>
  <si>
    <t>3年</t>
  </si>
  <si>
    <t>5年</t>
  </si>
  <si>
    <t>7年</t>
  </si>
  <si>
    <t>10年</t>
  </si>
  <si>
    <t>15年</t>
  </si>
  <si>
    <t>20年</t>
  </si>
  <si>
    <t>25年</t>
  </si>
  <si>
    <t>30年</t>
  </si>
  <si>
    <t>2021年度乌尔禾区新增债券使用情况表</t>
  </si>
  <si>
    <t>表三十一</t>
  </si>
  <si>
    <t>序号</t>
  </si>
  <si>
    <t>区划</t>
  </si>
  <si>
    <t>项目单位</t>
  </si>
  <si>
    <t>项目领域</t>
  </si>
  <si>
    <t>债券性质</t>
  </si>
  <si>
    <t>债券金额</t>
  </si>
  <si>
    <t>实际支出</t>
  </si>
  <si>
    <t>新疆克拉玛依市乌尔禾区财政局</t>
  </si>
  <si>
    <t>克拉玛依市乌尔禾区乌尔禾镇农村基础发展项目</t>
  </si>
  <si>
    <t>其他社会保障</t>
  </si>
  <si>
    <t>乌尔禾增量配电网基础设施建设项目</t>
  </si>
  <si>
    <t>城镇电网</t>
  </si>
  <si>
    <t>其他自平衡专项债券</t>
  </si>
  <si>
    <t>克拉玛依市乌尔禾区白杨河旅游产业基础设施建设项目</t>
  </si>
  <si>
    <t>其他文化</t>
  </si>
  <si>
    <t>备注：新增债券额度由各地州市统筹分配至地州市本级、所辖县市区；各地县的新增债券项目具体安排，由当地按程序报本级人大批准，未在此表中列示。</t>
  </si>
  <si>
    <t>DEBT_T_XXGK_FX_HBFXYS</t>
  </si>
  <si>
    <t>AD_CODE#65</t>
  </si>
  <si>
    <t>XM_TYPE#</t>
  </si>
  <si>
    <t>XM_NAME#</t>
  </si>
  <si>
    <t>2021年度克拉玛依市乌尔禾区还本付息预计执行及本年度还本付息预算情况表</t>
  </si>
  <si>
    <t>表三十二</t>
  </si>
  <si>
    <t>项    目</t>
  </si>
  <si>
    <t>本级</t>
  </si>
  <si>
    <t>乌尔禾区</t>
  </si>
  <si>
    <t>FXYB</t>
  </si>
  <si>
    <t>一、上年度发行预计执行数</t>
  </si>
  <si>
    <t>FXYB_Y1</t>
  </si>
  <si>
    <t>（一）一般债券</t>
  </si>
  <si>
    <t>FXYB _Y1_ZRZ</t>
  </si>
  <si>
    <t>其中：再融资债券</t>
  </si>
  <si>
    <t>FXZX_Y1</t>
  </si>
  <si>
    <t>（二）专项债券</t>
  </si>
  <si>
    <t>FXZX _Y1_ZRZ</t>
  </si>
  <si>
    <t>HB_Y1</t>
  </si>
  <si>
    <t>二、上年度还本预计执行数</t>
  </si>
  <si>
    <t>YBHB_Y1</t>
  </si>
  <si>
    <t>ZXHB_Y1</t>
  </si>
  <si>
    <t>FX_Y1</t>
  </si>
  <si>
    <t>三、上年度付息预计执行数</t>
  </si>
  <si>
    <t>YBFX_Y1</t>
  </si>
  <si>
    <t>ZXFX_Y1</t>
  </si>
  <si>
    <t>YBHB</t>
  </si>
  <si>
    <t>四、本年度还本预算数</t>
  </si>
  <si>
    <t>YBHB_YS</t>
  </si>
  <si>
    <t>YBHB_YS_ZRZ</t>
  </si>
  <si>
    <t>其中：再融资</t>
  </si>
  <si>
    <t>YBHB_YS_CZZJ</t>
  </si>
  <si>
    <t>财政预算安排</t>
  </si>
  <si>
    <t>ZXHB_YS</t>
  </si>
  <si>
    <t>ZXHB_YS_ZRZ</t>
  </si>
  <si>
    <t>ZXHB_YS_CZZJ</t>
  </si>
  <si>
    <t>FX_YS</t>
  </si>
  <si>
    <t>五、本年度付息预算数</t>
  </si>
  <si>
    <t>YBFX_YS</t>
  </si>
  <si>
    <t>ZXFX_YS</t>
  </si>
  <si>
    <t>2022年度克拉玛依市乌尔禾区政府新增债券资金使用安排情况表</t>
  </si>
  <si>
    <t>表三十三</t>
  </si>
  <si>
    <t>投向领域</t>
  </si>
  <si>
    <t>偿还来源</t>
  </si>
  <si>
    <t>债券期限</t>
  </si>
  <si>
    <t>利率</t>
  </si>
  <si>
    <t>还本付息</t>
  </si>
  <si>
    <t>克拉玛依市乌尔禾区乌尔禾镇乡村振兴项目</t>
  </si>
  <si>
    <t>财政预算</t>
  </si>
  <si>
    <t>乌尔禾区百口泉产业服务基础设施建设工程</t>
  </si>
  <si>
    <t>园区</t>
  </si>
  <si>
    <t>2022年乌尔禾区本级政府专项债务表</t>
  </si>
  <si>
    <t>表三十四</t>
  </si>
  <si>
    <t>地区</t>
  </si>
  <si>
    <t>专项债券收入</t>
  </si>
  <si>
    <t>专项债券支出</t>
  </si>
  <si>
    <t>专项债券还本付息</t>
  </si>
  <si>
    <t>专项收入情况</t>
  </si>
  <si>
    <t>乌尔禾区区本级</t>
  </si>
  <si>
    <t>2022年度克拉玛依市乌尔禾区政府新增专项债券资金使用安排情况表</t>
  </si>
  <si>
    <t>表三十五</t>
  </si>
  <si>
    <t>附表二：2022年乌尔禾区一般公共预算支出安排情况表（支出功能分类）</t>
  </si>
  <si>
    <t>代码</t>
  </si>
  <si>
    <t>名称</t>
  </si>
  <si>
    <t>一般公共服务</t>
  </si>
  <si>
    <t xml:space="preserve">    人大事务</t>
  </si>
  <si>
    <t xml:space="preserve">      行政运行</t>
  </si>
  <si>
    <t xml:space="preserve">      一般行政管理事务</t>
  </si>
  <si>
    <t xml:space="preserve">      机关服务</t>
  </si>
  <si>
    <t xml:space="preserve">      人大会议</t>
  </si>
  <si>
    <t xml:space="preserve">      人大立法</t>
  </si>
  <si>
    <t xml:space="preserve">      人大监督</t>
  </si>
  <si>
    <t xml:space="preserve">      人大代表履职能力提升</t>
  </si>
  <si>
    <t xml:space="preserve">      代表工作</t>
  </si>
  <si>
    <t xml:space="preserve">      人大信访工作</t>
  </si>
  <si>
    <t xml:space="preserve">      事业运行</t>
  </si>
  <si>
    <t xml:space="preserve">      其他人大事务支出</t>
  </si>
  <si>
    <t xml:space="preserve">    政协事务</t>
  </si>
  <si>
    <t xml:space="preserve">      政协会议</t>
  </si>
  <si>
    <t xml:space="preserve">      委员视察</t>
  </si>
  <si>
    <t xml:space="preserve">      参政议政</t>
  </si>
  <si>
    <t xml:space="preserve">      其他政协事务支出</t>
  </si>
  <si>
    <t xml:space="preserve">    政府办公厅(室)及相关机构事务</t>
  </si>
  <si>
    <t xml:space="preserve">      专项服务</t>
  </si>
  <si>
    <t xml:space="preserve">      专项业务及机关事务管理</t>
  </si>
  <si>
    <t xml:space="preserve">      政务公开审批</t>
  </si>
  <si>
    <t xml:space="preserve">      信访事务</t>
  </si>
  <si>
    <t xml:space="preserve">      参事事务</t>
  </si>
  <si>
    <t xml:space="preserve">      其他政府办公厅（室）及相关机构事务支出</t>
  </si>
  <si>
    <t xml:space="preserve">    发展与改革事务</t>
  </si>
  <si>
    <t xml:space="preserve">      战略规划与实施</t>
  </si>
  <si>
    <t xml:space="preserve">      日常经济运行调节</t>
  </si>
  <si>
    <t xml:space="preserve">      社会事业发展规划</t>
  </si>
  <si>
    <t xml:space="preserve">      经济体制改革研究</t>
  </si>
  <si>
    <t xml:space="preserve">      物价管理</t>
  </si>
  <si>
    <t xml:space="preserve">      其他发展与改革事务支出</t>
  </si>
  <si>
    <t xml:space="preserve">    统计信息事务</t>
  </si>
  <si>
    <t xml:space="preserve">      信息事务</t>
  </si>
  <si>
    <t xml:space="preserve">      专项统计业务</t>
  </si>
  <si>
    <t xml:space="preserve">      统计管理</t>
  </si>
  <si>
    <t xml:space="preserve">      专项普查活动</t>
  </si>
  <si>
    <t xml:space="preserve">      统计抽样调查</t>
  </si>
  <si>
    <t xml:space="preserve">      其他统计信息事务支出</t>
  </si>
  <si>
    <t xml:space="preserve">    财政事务</t>
  </si>
  <si>
    <t xml:space="preserve">      预算改革业务</t>
  </si>
  <si>
    <t xml:space="preserve">      财政国库业务</t>
  </si>
  <si>
    <t xml:space="preserve">      财政监察</t>
  </si>
  <si>
    <t xml:space="preserve">      信息化建设</t>
  </si>
  <si>
    <t xml:space="preserve">      财政委托业务支出</t>
  </si>
  <si>
    <t xml:space="preserve">      其他财政事务支出</t>
  </si>
  <si>
    <t xml:space="preserve">    税收事务</t>
  </si>
  <si>
    <t xml:space="preserve">      税收业务</t>
  </si>
  <si>
    <t xml:space="preserve">      其他税收事务支出</t>
  </si>
  <si>
    <t xml:space="preserve">    审计事务</t>
  </si>
  <si>
    <t xml:space="preserve">      审计业务</t>
  </si>
  <si>
    <t xml:space="preserve">      审计管理</t>
  </si>
  <si>
    <t xml:space="preserve">      其他审计事务支出</t>
  </si>
  <si>
    <t xml:space="preserve">    海关事务</t>
  </si>
  <si>
    <t xml:space="preserve">      缉私办案</t>
  </si>
  <si>
    <t xml:space="preserve">      口岸管理</t>
  </si>
  <si>
    <t xml:space="preserve">      海关关务</t>
  </si>
  <si>
    <t xml:space="preserve">      关税征管</t>
  </si>
  <si>
    <t xml:space="preserve">      海关监管</t>
  </si>
  <si>
    <t xml:space="preserve">      检验检疫</t>
  </si>
  <si>
    <t xml:space="preserve">      其他海关事务支出</t>
  </si>
  <si>
    <t xml:space="preserve">    纪检监察事务</t>
  </si>
  <si>
    <t xml:space="preserve">      大案要案查处</t>
  </si>
  <si>
    <t xml:space="preserve">      派驻派出机构</t>
  </si>
  <si>
    <t xml:space="preserve">      巡视工作</t>
  </si>
  <si>
    <t xml:space="preserve">      其他纪检监察事务支出</t>
  </si>
  <si>
    <t xml:space="preserve">    商贸事务</t>
  </si>
  <si>
    <t xml:space="preserve">      对外贸易管理</t>
  </si>
  <si>
    <t xml:space="preserve">      国际经济合作</t>
  </si>
  <si>
    <t xml:space="preserve">      外资管理</t>
  </si>
  <si>
    <t xml:space="preserve">      国内贸易管理</t>
  </si>
  <si>
    <t xml:space="preserve">      招商引资</t>
  </si>
  <si>
    <t xml:space="preserve">      其他商贸事务支出</t>
  </si>
  <si>
    <t xml:space="preserve">    知识产权事务</t>
  </si>
  <si>
    <t xml:space="preserve">      专利审批</t>
  </si>
  <si>
    <t xml:space="preserve">      知识产权战略和规划</t>
  </si>
  <si>
    <t xml:space="preserve">      国际合作与交流</t>
  </si>
  <si>
    <t xml:space="preserve">      知识产权宏观管理</t>
  </si>
  <si>
    <t xml:space="preserve">      商标管理</t>
  </si>
  <si>
    <t xml:space="preserve">      原产地地理标志管理</t>
  </si>
  <si>
    <t xml:space="preserve">      其他知识产权事务支出</t>
  </si>
  <si>
    <t xml:space="preserve">    民族事务</t>
  </si>
  <si>
    <t xml:space="preserve">      民族工作专项</t>
  </si>
  <si>
    <t xml:space="preserve">      其他民族事务支出</t>
  </si>
  <si>
    <t xml:space="preserve">    港澳台事务</t>
  </si>
  <si>
    <t xml:space="preserve">      港澳事务</t>
  </si>
  <si>
    <t xml:space="preserve">      台湾事务</t>
  </si>
  <si>
    <t xml:space="preserve">      其他港澳台事务支出</t>
  </si>
  <si>
    <t xml:space="preserve">    档案事务</t>
  </si>
  <si>
    <t xml:space="preserve">      档案馆</t>
  </si>
  <si>
    <t xml:space="preserve">      其他档案事务支出</t>
  </si>
  <si>
    <t xml:space="preserve">    民主党派及工商联事务</t>
  </si>
  <si>
    <t xml:space="preserve">      其他民主党派及工商联事务支出</t>
  </si>
  <si>
    <t xml:space="preserve">    群众团体事务</t>
  </si>
  <si>
    <t xml:space="preserve">      工会事务</t>
  </si>
  <si>
    <t xml:space="preserve">      其他群众团体事务支出</t>
  </si>
  <si>
    <t xml:space="preserve">    党委办公厅（室）及相关机构事务</t>
  </si>
  <si>
    <t xml:space="preserve">      专项业务</t>
  </si>
  <si>
    <t xml:space="preserve">      其他党委办公厅（室）及相关机构事务支出</t>
  </si>
  <si>
    <t xml:space="preserve">    组织事务</t>
  </si>
  <si>
    <t xml:space="preserve">      公务员事务</t>
  </si>
  <si>
    <t xml:space="preserve">      其他组织事务支出</t>
  </si>
  <si>
    <t xml:space="preserve">    宣传事务</t>
  </si>
  <si>
    <t xml:space="preserve">      宣传管理</t>
  </si>
  <si>
    <t xml:space="preserve">      其他宣传事务支出</t>
  </si>
  <si>
    <t xml:space="preserve">    统战事务</t>
  </si>
  <si>
    <t xml:space="preserve">      宗教事务</t>
  </si>
  <si>
    <t xml:space="preserve">      华侨事务</t>
  </si>
  <si>
    <t xml:space="preserve">      其他统战事务支出</t>
  </si>
  <si>
    <t xml:space="preserve">    对外联络事务</t>
  </si>
  <si>
    <t xml:space="preserve">      其他对外联络事务支出</t>
  </si>
  <si>
    <t xml:space="preserve">    其他共产党事务支出</t>
  </si>
  <si>
    <t xml:space="preserve">      其他共产党事务支出</t>
  </si>
  <si>
    <t xml:space="preserve">    网信事务</t>
  </si>
  <si>
    <t xml:space="preserve">      信息安全事务</t>
  </si>
  <si>
    <t xml:space="preserve">      其他网信事务支出</t>
  </si>
  <si>
    <t xml:space="preserve">    市场监督管理事务</t>
  </si>
  <si>
    <t xml:space="preserve">      市场主体管理</t>
  </si>
  <si>
    <t xml:space="preserve">      市场秩序执法</t>
  </si>
  <si>
    <t xml:space="preserve">      质量基础</t>
  </si>
  <si>
    <t xml:space="preserve">      药品事务</t>
  </si>
  <si>
    <t xml:space="preserve">      医疗器械事务</t>
  </si>
  <si>
    <t xml:space="preserve">      化妆品事务</t>
  </si>
  <si>
    <t xml:space="preserve">      质量安全监管</t>
  </si>
  <si>
    <t xml:space="preserve">      食品安全监管</t>
  </si>
  <si>
    <t xml:space="preserve">      其他市场监督管理事务</t>
  </si>
  <si>
    <t xml:space="preserve">    其他一般公共服务支出</t>
  </si>
  <si>
    <t xml:space="preserve">      国家赔偿费用支出</t>
  </si>
  <si>
    <t xml:space="preserve">      其他一般公共服务支出</t>
  </si>
  <si>
    <t>外交支出</t>
  </si>
  <si>
    <t xml:space="preserve">    对外合作与交流</t>
  </si>
  <si>
    <t xml:space="preserve">    对外宣传</t>
  </si>
  <si>
    <t xml:space="preserve">    其他外交支出</t>
  </si>
  <si>
    <t>国防支出</t>
  </si>
  <si>
    <t xml:space="preserve">    国防动员</t>
  </si>
  <si>
    <t xml:space="preserve">      兵役征集</t>
  </si>
  <si>
    <t xml:space="preserve">      经济动员</t>
  </si>
  <si>
    <t xml:space="preserve">      人民防空</t>
  </si>
  <si>
    <t xml:space="preserve">      交通战备</t>
  </si>
  <si>
    <t xml:space="preserve">      民兵</t>
  </si>
  <si>
    <t xml:space="preserve">      边海防</t>
  </si>
  <si>
    <t xml:space="preserve">      其他国防动员支出</t>
  </si>
  <si>
    <t xml:space="preserve">    其他国防支出</t>
  </si>
  <si>
    <t xml:space="preserve">    武装警察部队</t>
  </si>
  <si>
    <t xml:space="preserve">      武装警察部队</t>
  </si>
  <si>
    <t xml:space="preserve">      其他武装警察部队支出</t>
  </si>
  <si>
    <t xml:space="preserve">    公安</t>
  </si>
  <si>
    <t xml:space="preserve">      执法办案</t>
  </si>
  <si>
    <t xml:space="preserve">      特别业务</t>
  </si>
  <si>
    <t xml:space="preserve">      特勤业务</t>
  </si>
  <si>
    <t xml:space="preserve">      移民事务</t>
  </si>
  <si>
    <t xml:space="preserve">      其他公安支出</t>
  </si>
  <si>
    <t xml:space="preserve">    国家安全</t>
  </si>
  <si>
    <t xml:space="preserve">      安全业务</t>
  </si>
  <si>
    <t xml:space="preserve">      其他国家安全支出</t>
  </si>
  <si>
    <t xml:space="preserve">    检察</t>
  </si>
  <si>
    <t xml:space="preserve">      “两房”建设</t>
  </si>
  <si>
    <t xml:space="preserve">      检查监督</t>
  </si>
  <si>
    <t xml:space="preserve">      其他检察支出</t>
  </si>
  <si>
    <t xml:space="preserve">    法院</t>
  </si>
  <si>
    <t xml:space="preserve">      案件审判</t>
  </si>
  <si>
    <t xml:space="preserve">      案件执行</t>
  </si>
  <si>
    <t xml:space="preserve">      “两庭”建设</t>
  </si>
  <si>
    <t xml:space="preserve">      其他法院支出</t>
  </si>
  <si>
    <t xml:space="preserve">    司法</t>
  </si>
  <si>
    <t xml:space="preserve">      基层司法业务</t>
  </si>
  <si>
    <t xml:space="preserve">      普法宣传</t>
  </si>
  <si>
    <t xml:space="preserve">      律师管理</t>
  </si>
  <si>
    <t xml:space="preserve">      公共法律服务</t>
  </si>
  <si>
    <t xml:space="preserve">      国家统一法律职业资格考试</t>
  </si>
  <si>
    <t xml:space="preserve">      社区矫正</t>
  </si>
  <si>
    <t xml:space="preserve">      法治建设</t>
  </si>
  <si>
    <t xml:space="preserve">      其他司法支出</t>
  </si>
  <si>
    <t xml:space="preserve">    监狱</t>
  </si>
  <si>
    <t xml:space="preserve">      罪犯生活及医疗卫生</t>
  </si>
  <si>
    <t xml:space="preserve">      监狱业务及罪犯改造</t>
  </si>
  <si>
    <t xml:space="preserve">      狱政设施建设</t>
  </si>
  <si>
    <t xml:space="preserve">      其他监狱支出</t>
  </si>
  <si>
    <t xml:space="preserve">    强制隔离戒毒</t>
  </si>
  <si>
    <t xml:space="preserve">      强制隔离戒毒人员生活</t>
  </si>
  <si>
    <t xml:space="preserve">      强制隔离戒毒人员教育</t>
  </si>
  <si>
    <t xml:space="preserve">      所政设施建设</t>
  </si>
  <si>
    <t xml:space="preserve">      其他强制隔离戒毒支出</t>
  </si>
  <si>
    <t xml:space="preserve">    国家保密</t>
  </si>
  <si>
    <t xml:space="preserve">      保密技术</t>
  </si>
  <si>
    <t xml:space="preserve">      保密管理</t>
  </si>
  <si>
    <t xml:space="preserve">      其他国家保密支出</t>
  </si>
  <si>
    <t xml:space="preserve">    缉私警察</t>
  </si>
  <si>
    <t xml:space="preserve">      缉私业务</t>
  </si>
  <si>
    <t xml:space="preserve">      其他缉私警察支出</t>
  </si>
  <si>
    <t xml:space="preserve">    其他公共安全支出</t>
  </si>
  <si>
    <t xml:space="preserve">      国家司法救助支出</t>
  </si>
  <si>
    <t xml:space="preserve">      其他公共安全支出</t>
  </si>
  <si>
    <t>教育支出</t>
  </si>
  <si>
    <t xml:space="preserve">    教育管理事务</t>
  </si>
  <si>
    <t xml:space="preserve">      其他教育管理事务支出</t>
  </si>
  <si>
    <t xml:space="preserve">    普通教育</t>
  </si>
  <si>
    <t xml:space="preserve">      学前教育</t>
  </si>
  <si>
    <t xml:space="preserve">      小学教育</t>
  </si>
  <si>
    <t xml:space="preserve">      初中教育</t>
  </si>
  <si>
    <t xml:space="preserve">      高中教育</t>
  </si>
  <si>
    <t xml:space="preserve">      高等教育</t>
  </si>
  <si>
    <t xml:space="preserve">      其他普通教育支出</t>
  </si>
  <si>
    <t xml:space="preserve">    职业教育</t>
  </si>
  <si>
    <t xml:space="preserve">      初等职业教育</t>
  </si>
  <si>
    <t xml:space="preserve">      中等职业教育</t>
  </si>
  <si>
    <t xml:space="preserve">      技校教育</t>
  </si>
  <si>
    <t xml:space="preserve">      高等职业教育</t>
  </si>
  <si>
    <t xml:space="preserve">      其他职业教育支出</t>
  </si>
  <si>
    <t xml:space="preserve">    成人教育</t>
  </si>
  <si>
    <t xml:space="preserve">      成人初等教育</t>
  </si>
  <si>
    <t xml:space="preserve">      成人中等教育</t>
  </si>
  <si>
    <t xml:space="preserve">      成人高等教育</t>
  </si>
  <si>
    <t xml:space="preserve">      成人广播电视教育</t>
  </si>
  <si>
    <t xml:space="preserve">      其他成人教育支出</t>
  </si>
  <si>
    <t xml:space="preserve">    广播电视教育</t>
  </si>
  <si>
    <t xml:space="preserve">      广播电视学校</t>
  </si>
  <si>
    <t xml:space="preserve">      教育电视台</t>
  </si>
  <si>
    <t xml:space="preserve">      其他广播电视教育支出</t>
  </si>
  <si>
    <t xml:space="preserve">    留学教育</t>
  </si>
  <si>
    <t xml:space="preserve">      出国留学教育</t>
  </si>
  <si>
    <t xml:space="preserve">      来华留学教育</t>
  </si>
  <si>
    <t xml:space="preserve">      其他留学教育支出</t>
  </si>
  <si>
    <t xml:space="preserve">    特殊教育</t>
  </si>
  <si>
    <t xml:space="preserve">      特殊学校教育</t>
  </si>
  <si>
    <t xml:space="preserve">      工读学校教育</t>
  </si>
  <si>
    <t xml:space="preserve">      其他特殊教育支出</t>
  </si>
  <si>
    <t xml:space="preserve">    进修及培训</t>
  </si>
  <si>
    <t xml:space="preserve">      教师进修</t>
  </si>
  <si>
    <t xml:space="preserve">      干部教育</t>
  </si>
  <si>
    <t xml:space="preserve">      培训支出</t>
  </si>
  <si>
    <t xml:space="preserve">      退役士兵能力提升</t>
  </si>
  <si>
    <t xml:space="preserve">      其他进修及培训</t>
  </si>
  <si>
    <t xml:space="preserve">    教育费附加安排的支出</t>
  </si>
  <si>
    <t xml:space="preserve">      农村中小学校舍建设</t>
  </si>
  <si>
    <t xml:space="preserve">      农村中小学教学设施</t>
  </si>
  <si>
    <t xml:space="preserve">      城市中小学校舍建设</t>
  </si>
  <si>
    <t xml:space="preserve">      城市中小学教学设施</t>
  </si>
  <si>
    <t xml:space="preserve">      中等职业学校教学设施</t>
  </si>
  <si>
    <t xml:space="preserve">      其他教育费附加安排的支出</t>
  </si>
  <si>
    <t xml:space="preserve">    其他教育支出</t>
  </si>
  <si>
    <t>科学技术支出</t>
  </si>
  <si>
    <t xml:space="preserve">    科学技术管理事务</t>
  </si>
  <si>
    <t xml:space="preserve">      其他科学技术管理事务支出</t>
  </si>
  <si>
    <t xml:space="preserve">    基础研究</t>
  </si>
  <si>
    <t xml:space="preserve">      机构运行</t>
  </si>
  <si>
    <t xml:space="preserve">      自然科学基金</t>
  </si>
  <si>
    <t xml:space="preserve">      实验室及相关设施</t>
  </si>
  <si>
    <t xml:space="preserve">      重大科学工程</t>
  </si>
  <si>
    <t xml:space="preserve">      专项基础科研</t>
  </si>
  <si>
    <t xml:space="preserve">      专项技术基础</t>
  </si>
  <si>
    <t xml:space="preserve">      科技人才队伍建设</t>
  </si>
  <si>
    <t xml:space="preserve">      其他基础研究支出</t>
  </si>
  <si>
    <t xml:space="preserve">    应用研究</t>
  </si>
  <si>
    <t xml:space="preserve">      社会公益研究</t>
  </si>
  <si>
    <t xml:space="preserve">      高技术研究</t>
  </si>
  <si>
    <t xml:space="preserve">      专项科研试制</t>
  </si>
  <si>
    <t xml:space="preserve">      其他应用研究支出</t>
  </si>
  <si>
    <t xml:space="preserve">    技术研究与开发</t>
  </si>
  <si>
    <t xml:space="preserve">      科技成果转化与扩散</t>
  </si>
  <si>
    <t xml:space="preserve">      共性技术研究与开发</t>
  </si>
  <si>
    <t xml:space="preserve">      其他技术研究与开发支出</t>
  </si>
  <si>
    <t xml:space="preserve">    科技条件与服务</t>
  </si>
  <si>
    <t xml:space="preserve">      技术创新服务体系</t>
  </si>
  <si>
    <t xml:space="preserve">      科技条件专项</t>
  </si>
  <si>
    <t xml:space="preserve">      其他科技条件与服务支出</t>
  </si>
  <si>
    <t xml:space="preserve">    社会科学</t>
  </si>
  <si>
    <t xml:space="preserve">      社会科学研究机构</t>
  </si>
  <si>
    <t xml:space="preserve">      社会科学研究</t>
  </si>
  <si>
    <t xml:space="preserve">      社科基金支出</t>
  </si>
  <si>
    <t xml:space="preserve">      其他社会科学支出</t>
  </si>
  <si>
    <t xml:space="preserve">    科学技术普及</t>
  </si>
  <si>
    <t xml:space="preserve">      科普活动</t>
  </si>
  <si>
    <t xml:space="preserve">      青少年科技活动</t>
  </si>
  <si>
    <t xml:space="preserve">      学术交流活动</t>
  </si>
  <si>
    <t xml:space="preserve">      科技馆站</t>
  </si>
  <si>
    <t xml:space="preserve">      其他科学技术普及支出</t>
  </si>
  <si>
    <t xml:space="preserve">    科技交流与合作</t>
  </si>
  <si>
    <t xml:space="preserve">      国际交流与合作</t>
  </si>
  <si>
    <t xml:space="preserve">      重大科技合作项目</t>
  </si>
  <si>
    <t xml:space="preserve">      其他科技交流与合作支出</t>
  </si>
  <si>
    <t xml:space="preserve">    科技重大项目</t>
  </si>
  <si>
    <t xml:space="preserve">      科技重大专项</t>
  </si>
  <si>
    <t xml:space="preserve">      重点研发计划</t>
  </si>
  <si>
    <t xml:space="preserve">      其他科技重大项目</t>
  </si>
  <si>
    <t xml:space="preserve">    其他科学技术支出</t>
  </si>
  <si>
    <t xml:space="preserve">      科技奖励</t>
  </si>
  <si>
    <t xml:space="preserve">      核应急</t>
  </si>
  <si>
    <t xml:space="preserve">      转制科研机构</t>
  </si>
  <si>
    <t xml:space="preserve">      其他科学技术支出</t>
  </si>
  <si>
    <t>文化旅游体育与传媒支出</t>
  </si>
  <si>
    <t xml:space="preserve">    文化和旅游</t>
  </si>
  <si>
    <t xml:space="preserve">      图书馆</t>
  </si>
  <si>
    <t xml:space="preserve">      文化展示及纪念机构</t>
  </si>
  <si>
    <t xml:space="preserve">      艺术表演场所</t>
  </si>
  <si>
    <t xml:space="preserve">      艺术表演团体</t>
  </si>
  <si>
    <t xml:space="preserve">      文化活动</t>
  </si>
  <si>
    <t xml:space="preserve">      群众文化</t>
  </si>
  <si>
    <t xml:space="preserve">      文化和旅游交流与合作</t>
  </si>
  <si>
    <t xml:space="preserve">      文化创作与保护</t>
  </si>
  <si>
    <t xml:space="preserve">      文化和旅游市场管理</t>
  </si>
  <si>
    <t xml:space="preserve">      旅游宣传</t>
  </si>
  <si>
    <t xml:space="preserve">      文化和旅游管理事务</t>
  </si>
  <si>
    <t xml:space="preserve">      其他文化和旅游支出</t>
  </si>
  <si>
    <t xml:space="preserve">    文物</t>
  </si>
  <si>
    <t xml:space="preserve">      文物保护</t>
  </si>
  <si>
    <t xml:space="preserve">      博物馆</t>
  </si>
  <si>
    <t xml:space="preserve">      历史名城与古迹</t>
  </si>
  <si>
    <t xml:space="preserve">      其他文物支出</t>
  </si>
  <si>
    <t xml:space="preserve">    体育</t>
  </si>
  <si>
    <t xml:space="preserve">      运动项目管理</t>
  </si>
  <si>
    <t xml:space="preserve">      体育竞赛</t>
  </si>
  <si>
    <t xml:space="preserve">      体育训练</t>
  </si>
  <si>
    <t xml:space="preserve">      体育场馆</t>
  </si>
  <si>
    <t xml:space="preserve">      群众体育</t>
  </si>
  <si>
    <t xml:space="preserve">      体育交流与合作</t>
  </si>
  <si>
    <t xml:space="preserve">      其他体育支出</t>
  </si>
  <si>
    <t xml:space="preserve">    新闻出版电影</t>
  </si>
  <si>
    <t xml:space="preserve">      新闻通讯</t>
  </si>
  <si>
    <t xml:space="preserve">      出版发行</t>
  </si>
  <si>
    <t xml:space="preserve">      版权管理</t>
  </si>
  <si>
    <t xml:space="preserve">      电影</t>
  </si>
  <si>
    <t xml:space="preserve">      其他新闻出版电影支出</t>
  </si>
  <si>
    <t xml:space="preserve">    广播电视</t>
  </si>
  <si>
    <t xml:space="preserve">      监测监管</t>
  </si>
  <si>
    <t xml:space="preserve">      传输发射</t>
  </si>
  <si>
    <t xml:space="preserve">      广播电视事务</t>
  </si>
  <si>
    <t xml:space="preserve">      其他广播电视支出</t>
  </si>
  <si>
    <t xml:space="preserve">    其他文化旅游体育与传媒支出</t>
  </si>
  <si>
    <t xml:space="preserve">      宣传文化发展专项支出</t>
  </si>
  <si>
    <t xml:space="preserve">      文化产业发展专项支出</t>
  </si>
  <si>
    <t xml:space="preserve">      其他文化旅游体育与传媒支出</t>
  </si>
  <si>
    <t>社会保障和就业支出</t>
  </si>
  <si>
    <t xml:space="preserve">    人力资源和社会保障管理事务</t>
  </si>
  <si>
    <t xml:space="preserve">      综合业务管理</t>
  </si>
  <si>
    <t xml:space="preserve">      劳动保障监察</t>
  </si>
  <si>
    <t xml:space="preserve">      就业管理事务</t>
  </si>
  <si>
    <t xml:space="preserve">      社会保险业务管理事务</t>
  </si>
  <si>
    <t xml:space="preserve">      社会保险经办机构</t>
  </si>
  <si>
    <t xml:space="preserve">      劳动关系和维权</t>
  </si>
  <si>
    <t xml:space="preserve">      公共就业服务和职业技能鉴定机构</t>
  </si>
  <si>
    <t xml:space="preserve">      劳动人事争议调解仲裁</t>
  </si>
  <si>
    <t xml:space="preserve">      政府特殊津贴</t>
  </si>
  <si>
    <t xml:space="preserve">      资助留学回国人员</t>
  </si>
  <si>
    <t xml:space="preserve">      博士后日常经费</t>
  </si>
  <si>
    <t xml:space="preserve">      引进人才费用</t>
  </si>
  <si>
    <t xml:space="preserve">      其他人力资源和社会保障管理事务支出</t>
  </si>
  <si>
    <t xml:space="preserve">    民政管理事务</t>
  </si>
  <si>
    <t xml:space="preserve">      社会组织管理</t>
  </si>
  <si>
    <t xml:space="preserve">      行政区划和地名管理</t>
  </si>
  <si>
    <t xml:space="preserve">      基层政权建设和社区治理</t>
  </si>
  <si>
    <t xml:space="preserve">      其他民政管理事务支出</t>
  </si>
  <si>
    <t xml:space="preserve">    补充全国社会保障基金</t>
  </si>
  <si>
    <t xml:space="preserve">      用一般公共预算补充基金</t>
  </si>
  <si>
    <t xml:space="preserve">    行政事业单位养老支出</t>
  </si>
  <si>
    <t xml:space="preserve">      行政单位离退休</t>
  </si>
  <si>
    <t xml:space="preserve">      事业单位离退休</t>
  </si>
  <si>
    <t xml:space="preserve">      离退休人员管理机构</t>
  </si>
  <si>
    <t xml:space="preserve">      机关事业单位基本养老保险缴费支出</t>
  </si>
  <si>
    <t xml:space="preserve">      机关事业单位职业年金缴费支出</t>
  </si>
  <si>
    <t xml:space="preserve">      对机关事业单位基本养老保险基金的补助</t>
  </si>
  <si>
    <t xml:space="preserve">      对机关事业单位职业年金的补助</t>
  </si>
  <si>
    <t xml:space="preserve">      其他行政事业单位养老支出</t>
  </si>
  <si>
    <t xml:space="preserve">    企业改革补助</t>
  </si>
  <si>
    <t xml:space="preserve">      企业关闭破产补助</t>
  </si>
  <si>
    <t xml:space="preserve">      厂办大集体改革补助</t>
  </si>
  <si>
    <t xml:space="preserve">      其他企业改革发展补助</t>
  </si>
  <si>
    <t xml:space="preserve">    就业补助</t>
  </si>
  <si>
    <t xml:space="preserve">      就业创业服务补贴</t>
  </si>
  <si>
    <t xml:space="preserve">      职业培训补贴</t>
  </si>
  <si>
    <t xml:space="preserve">      社会保险补贴</t>
  </si>
  <si>
    <t xml:space="preserve">      公益性岗位补贴</t>
  </si>
  <si>
    <t xml:space="preserve">      职业技能鉴定补贴</t>
  </si>
  <si>
    <t xml:space="preserve">      就业见习补贴</t>
  </si>
  <si>
    <t xml:space="preserve">      高技能人才培养补助</t>
  </si>
  <si>
    <t xml:space="preserve">      促进创业补贴</t>
  </si>
  <si>
    <t xml:space="preserve">      其他就业补助支出</t>
  </si>
  <si>
    <t xml:space="preserve">    抚恤</t>
  </si>
  <si>
    <t xml:space="preserve">      死亡抚恤</t>
  </si>
  <si>
    <t xml:space="preserve">      伤残抚恤</t>
  </si>
  <si>
    <t xml:space="preserve">      在乡复员、退伍军人生活补助</t>
  </si>
  <si>
    <t xml:space="preserve">      义务兵优待</t>
  </si>
  <si>
    <t xml:space="preserve">      农村籍退役士兵老年生活补助</t>
  </si>
  <si>
    <t xml:space="preserve">      光荣院</t>
  </si>
  <si>
    <t xml:space="preserve">      烈士纪念设施管理维护</t>
  </si>
  <si>
    <t xml:space="preserve">      其他优抚支出</t>
  </si>
  <si>
    <t xml:space="preserve">    退役安置</t>
  </si>
  <si>
    <t xml:space="preserve">      退役士兵安置</t>
  </si>
  <si>
    <t xml:space="preserve">      军队移交政府的离退休人员安置</t>
  </si>
  <si>
    <t xml:space="preserve">      军队移交政府离退休干部管理机构</t>
  </si>
  <si>
    <t xml:space="preserve">      退役士兵管理教育</t>
  </si>
  <si>
    <t xml:space="preserve">      军队转业干部安置</t>
  </si>
  <si>
    <t xml:space="preserve">      其他退役安置支出</t>
  </si>
  <si>
    <t xml:space="preserve">    社会福利</t>
  </si>
  <si>
    <t xml:space="preserve">      儿童福利</t>
  </si>
  <si>
    <t xml:space="preserve">      老年福利</t>
  </si>
  <si>
    <t xml:space="preserve">      康复辅具</t>
  </si>
  <si>
    <t xml:space="preserve">      殡葬</t>
  </si>
  <si>
    <t xml:space="preserve">      社会福利事业单位</t>
  </si>
  <si>
    <t xml:space="preserve">      养老服务</t>
  </si>
  <si>
    <t xml:space="preserve">      其他社会福利支出</t>
  </si>
  <si>
    <t xml:space="preserve">    残疾人事业</t>
  </si>
  <si>
    <t xml:space="preserve">      残疾人康复</t>
  </si>
  <si>
    <t xml:space="preserve">      残疾人就业</t>
  </si>
  <si>
    <t xml:space="preserve">      残疾人体育</t>
  </si>
  <si>
    <t xml:space="preserve">      残疾人生活和护理补贴</t>
  </si>
  <si>
    <t xml:space="preserve">      其他残疾人事业支出</t>
  </si>
  <si>
    <t xml:space="preserve">    红十字事业</t>
  </si>
  <si>
    <t xml:space="preserve">      其他红十字事业支出</t>
  </si>
  <si>
    <t xml:space="preserve">    最低生活保障</t>
  </si>
  <si>
    <t xml:space="preserve">      城市最低生活保障金支出</t>
  </si>
  <si>
    <t xml:space="preserve">      农村最低生活保障金支出</t>
  </si>
  <si>
    <t xml:space="preserve">    临时救助</t>
  </si>
  <si>
    <t xml:space="preserve">      临时救助支出</t>
  </si>
  <si>
    <t xml:space="preserve">      流浪乞讨人员救助支出</t>
  </si>
  <si>
    <t xml:space="preserve">    特困人员救助供养</t>
  </si>
  <si>
    <t xml:space="preserve">      城市特困人员救助供养支出</t>
  </si>
  <si>
    <t xml:space="preserve">      农村特困人员救助供养支出</t>
  </si>
  <si>
    <t xml:space="preserve">    补充道路交通事故社会救助基金</t>
  </si>
  <si>
    <t xml:space="preserve">      交强险增值税补助基金支出</t>
  </si>
  <si>
    <t xml:space="preserve">      交强险罚款收入补助基金支出</t>
  </si>
  <si>
    <t xml:space="preserve">    其他生活救助</t>
  </si>
  <si>
    <t xml:space="preserve">      其他城市生活救助</t>
  </si>
  <si>
    <t xml:space="preserve">      其他农村生活救助</t>
  </si>
  <si>
    <t xml:space="preserve">    财政对基本养老保险基金的补助</t>
  </si>
  <si>
    <t xml:space="preserve">      财政对企业职工基本养老保险基金的补助</t>
  </si>
  <si>
    <t xml:space="preserve">      财政对城乡居民基本养老保险基金的补助</t>
  </si>
  <si>
    <t xml:space="preserve">      财政对其他基本养老保险基金的补助</t>
  </si>
  <si>
    <t xml:space="preserve">    财政对其他社会保险基金的补助</t>
  </si>
  <si>
    <t xml:space="preserve">      财政对失业保险基金的补助</t>
  </si>
  <si>
    <t xml:space="preserve">      财政对工伤保险基金的补助</t>
  </si>
  <si>
    <t xml:space="preserve">      其他财政对社会保险基金的补助</t>
  </si>
  <si>
    <t xml:space="preserve">    退役军人管理事务</t>
  </si>
  <si>
    <t xml:space="preserve">      拥军优属</t>
  </si>
  <si>
    <t xml:space="preserve">      军供保障</t>
  </si>
  <si>
    <t xml:space="preserve">      其他退役军人事务管理支出</t>
  </si>
  <si>
    <t xml:space="preserve">    财政代缴社会保险费支出</t>
  </si>
  <si>
    <t xml:space="preserve">      财政代缴城乡居民基本养老保险费支出</t>
  </si>
  <si>
    <t xml:space="preserve">      财政代缴其他社会保险费支出</t>
  </si>
  <si>
    <t xml:space="preserve">    其他社会保障和就业支出</t>
  </si>
  <si>
    <t>卫生健康支出</t>
  </si>
  <si>
    <t xml:space="preserve">    卫生健康管理事务</t>
  </si>
  <si>
    <t xml:space="preserve">      其他卫生健康管理事务支出</t>
  </si>
  <si>
    <t xml:space="preserve">    公立医院</t>
  </si>
  <si>
    <t xml:space="preserve">      综合医院</t>
  </si>
  <si>
    <t xml:space="preserve">      中医（民族）医院</t>
  </si>
  <si>
    <t xml:space="preserve">      传染病医院</t>
  </si>
  <si>
    <t xml:space="preserve">      职业病防治医院</t>
  </si>
  <si>
    <t xml:space="preserve">      精神病医院</t>
  </si>
  <si>
    <t xml:space="preserve">      妇幼保健医院</t>
  </si>
  <si>
    <t xml:space="preserve">      儿童医院</t>
  </si>
  <si>
    <t xml:space="preserve">      其他专科医院</t>
  </si>
  <si>
    <t xml:space="preserve">      福利医院</t>
  </si>
  <si>
    <t xml:space="preserve">      行业医院</t>
  </si>
  <si>
    <t xml:space="preserve">      处理医疗欠费</t>
  </si>
  <si>
    <t xml:space="preserve">      康复医院</t>
  </si>
  <si>
    <t xml:space="preserve">      优抚医院</t>
  </si>
  <si>
    <t xml:space="preserve">      其他公立医院支出</t>
  </si>
  <si>
    <t xml:space="preserve">    基层医疗卫生机构</t>
  </si>
  <si>
    <t xml:space="preserve">      城市社区卫生机构</t>
  </si>
  <si>
    <t xml:space="preserve">      乡镇卫生院</t>
  </si>
  <si>
    <t xml:space="preserve">      其他基层医疗卫生机构支出</t>
  </si>
  <si>
    <t xml:space="preserve">    公共卫生</t>
  </si>
  <si>
    <t xml:space="preserve">      疾病预防控制机构</t>
  </si>
  <si>
    <t xml:space="preserve">      卫生监督机构</t>
  </si>
  <si>
    <t xml:space="preserve">      妇幼保健机构</t>
  </si>
  <si>
    <t xml:space="preserve">      精神卫生机构</t>
  </si>
  <si>
    <t xml:space="preserve">      应急救治机构</t>
  </si>
  <si>
    <t xml:space="preserve">      采供血机构</t>
  </si>
  <si>
    <t xml:space="preserve">      其他专业公共卫生机构</t>
  </si>
  <si>
    <t xml:space="preserve">      基本公共卫生服务</t>
  </si>
  <si>
    <t xml:space="preserve">      重大公共卫生服务</t>
  </si>
  <si>
    <t xml:space="preserve">      突发公共卫生事件应急处理</t>
  </si>
  <si>
    <t xml:space="preserve">      其他公共卫生支出</t>
  </si>
  <si>
    <t xml:space="preserve">    中医药</t>
  </si>
  <si>
    <t xml:space="preserve">      中医（民族医）药专项</t>
  </si>
  <si>
    <t xml:space="preserve">      其他中医药支出</t>
  </si>
  <si>
    <t xml:space="preserve">    计划生育事务</t>
  </si>
  <si>
    <t xml:space="preserve">      计划生育机构</t>
  </si>
  <si>
    <t xml:space="preserve">      计划生育服务</t>
  </si>
  <si>
    <t xml:space="preserve">      其他计划生育事务支出</t>
  </si>
  <si>
    <t xml:space="preserve">    行政事业单位医疗</t>
  </si>
  <si>
    <t xml:space="preserve">      行政单位医疗</t>
  </si>
  <si>
    <t xml:space="preserve">      事业单位医疗</t>
  </si>
  <si>
    <t xml:space="preserve">      公务员医疗补助</t>
  </si>
  <si>
    <t xml:space="preserve">      其他行政事业单位医疗支出</t>
  </si>
  <si>
    <t xml:space="preserve">    财政对基本医疗保险基金的补助</t>
  </si>
  <si>
    <t xml:space="preserve">      财政对职工基本医疗保险基金的补助</t>
  </si>
  <si>
    <t xml:space="preserve">      财政对城乡居民基本医疗保险基金的补助</t>
  </si>
  <si>
    <t xml:space="preserve">      财政对其他基本医疗保险基金的补助</t>
  </si>
  <si>
    <t xml:space="preserve">    医疗救助</t>
  </si>
  <si>
    <t xml:space="preserve">      城乡医疗救助</t>
  </si>
  <si>
    <t xml:space="preserve">      疾病应急救助</t>
  </si>
  <si>
    <t xml:space="preserve">      其他医疗救助支出</t>
  </si>
  <si>
    <t xml:space="preserve">    优抚对象医疗</t>
  </si>
  <si>
    <t xml:space="preserve">      优抚对象医疗补助</t>
  </si>
  <si>
    <t xml:space="preserve">      其他优抚对象医疗支出</t>
  </si>
  <si>
    <t xml:space="preserve">    医疗保障管理事务</t>
  </si>
  <si>
    <t xml:space="preserve">      医疗保障政策管理</t>
  </si>
  <si>
    <t xml:space="preserve">      医疗保障经办事务</t>
  </si>
  <si>
    <t xml:space="preserve">      其他医疗保障管理事务支出</t>
  </si>
  <si>
    <t xml:space="preserve">    老龄卫生健康事务</t>
  </si>
  <si>
    <t xml:space="preserve">    其他卫生健康支出</t>
  </si>
  <si>
    <t>节能环保支出</t>
  </si>
  <si>
    <t xml:space="preserve">    环境保护管理事务</t>
  </si>
  <si>
    <t xml:space="preserve">      生态环境保护宣传</t>
  </si>
  <si>
    <t xml:space="preserve">      环境保护法规、规划及标准</t>
  </si>
  <si>
    <t xml:space="preserve">      生态环境国际合作及履约</t>
  </si>
  <si>
    <t xml:space="preserve">      生态环境保护行政许可</t>
  </si>
  <si>
    <t xml:space="preserve">      应对气候变化管理事务</t>
  </si>
  <si>
    <t xml:space="preserve">      其他环境保护管理事务支出</t>
  </si>
  <si>
    <t xml:space="preserve">    环境监测与监察</t>
  </si>
  <si>
    <t xml:space="preserve">      建设项目环评审查与监督</t>
  </si>
  <si>
    <t xml:space="preserve">      核与辐射安全监督</t>
  </si>
  <si>
    <t xml:space="preserve">      其他环境监测与监察支出</t>
  </si>
  <si>
    <t xml:space="preserve">    污染防治</t>
  </si>
  <si>
    <t xml:space="preserve">      大气</t>
  </si>
  <si>
    <t xml:space="preserve">      水体</t>
  </si>
  <si>
    <t xml:space="preserve">      噪声</t>
  </si>
  <si>
    <t xml:space="preserve">      固体废弃物与化学品</t>
  </si>
  <si>
    <t xml:space="preserve">      放射源和放射性废物监管</t>
  </si>
  <si>
    <t xml:space="preserve">      辐射</t>
  </si>
  <si>
    <t xml:space="preserve">      土壤</t>
  </si>
  <si>
    <t xml:space="preserve">      其他污染防治支出</t>
  </si>
  <si>
    <t xml:space="preserve">    自然生态保护</t>
  </si>
  <si>
    <t xml:space="preserve">      生态保护</t>
  </si>
  <si>
    <t xml:space="preserve">      农村环境保护</t>
  </si>
  <si>
    <t xml:space="preserve">      生物及物种资源保护</t>
  </si>
  <si>
    <t xml:space="preserve">      草原生态修复治理</t>
  </si>
  <si>
    <t xml:space="preserve">      自然保护地</t>
  </si>
  <si>
    <t xml:space="preserve">      其他自然生态保护支出</t>
  </si>
  <si>
    <t xml:space="preserve">    天然林保护</t>
  </si>
  <si>
    <t xml:space="preserve">      森林管护</t>
  </si>
  <si>
    <t xml:space="preserve">      社会保险补助</t>
  </si>
  <si>
    <t xml:space="preserve">      政策性社会性支出补助</t>
  </si>
  <si>
    <t xml:space="preserve">      天然林保护工程建设</t>
  </si>
  <si>
    <t xml:space="preserve">      停伐补助</t>
  </si>
  <si>
    <t xml:space="preserve">      其他天然林保护支出</t>
  </si>
  <si>
    <t xml:space="preserve">    退耕还林还草</t>
  </si>
  <si>
    <t xml:space="preserve">      退耕现金</t>
  </si>
  <si>
    <t xml:space="preserve">      退耕还林粮食折现补贴</t>
  </si>
  <si>
    <t xml:space="preserve">      退耕还林粮食费用补贴</t>
  </si>
  <si>
    <t xml:space="preserve">      退耕还林工程建设</t>
  </si>
  <si>
    <t xml:space="preserve">      其他退耕还林还草支出</t>
  </si>
  <si>
    <t xml:space="preserve">    风沙荒漠治理</t>
  </si>
  <si>
    <t xml:space="preserve">      京津风沙源治理工程建设</t>
  </si>
  <si>
    <t xml:space="preserve">      其他风沙荒漠治理支出</t>
  </si>
  <si>
    <t xml:space="preserve">    退牧还草</t>
  </si>
  <si>
    <t xml:space="preserve">      退牧还草工程建设</t>
  </si>
  <si>
    <t xml:space="preserve">      其他退牧还草支出</t>
  </si>
  <si>
    <t xml:space="preserve">    已垦草原退耕还草</t>
  </si>
  <si>
    <t xml:space="preserve">    能源节约利用</t>
  </si>
  <si>
    <t xml:space="preserve">    污染减排</t>
  </si>
  <si>
    <t xml:space="preserve">      生态环境监测与信息</t>
  </si>
  <si>
    <t xml:space="preserve">      生态环境执法监察</t>
  </si>
  <si>
    <t xml:space="preserve">      减排专项支出</t>
  </si>
  <si>
    <t xml:space="preserve">      清洁生产专项支出</t>
  </si>
  <si>
    <t xml:space="preserve">      其他污染减排支出</t>
  </si>
  <si>
    <t xml:space="preserve">    可再生能源</t>
  </si>
  <si>
    <t xml:space="preserve">    循环经济</t>
  </si>
  <si>
    <t xml:space="preserve">    能源管理事务</t>
  </si>
  <si>
    <t xml:space="preserve">      能源科技装备</t>
  </si>
  <si>
    <t xml:space="preserve">      能源行业管理</t>
  </si>
  <si>
    <t xml:space="preserve">      能源管理</t>
  </si>
  <si>
    <t xml:space="preserve">      农村电网建设</t>
  </si>
  <si>
    <t xml:space="preserve">      其他能源管理事务支出</t>
  </si>
  <si>
    <t xml:space="preserve">    其他节能环保支出</t>
  </si>
  <si>
    <t>城乡社区支出</t>
  </si>
  <si>
    <t xml:space="preserve">    城乡社区管理事务</t>
  </si>
  <si>
    <t xml:space="preserve">      城管执法</t>
  </si>
  <si>
    <t xml:space="preserve">      工程建设标准规范编制与监管</t>
  </si>
  <si>
    <t xml:space="preserve">      工程建设管理</t>
  </si>
  <si>
    <t xml:space="preserve">      市政公用行业市场监管</t>
  </si>
  <si>
    <t xml:space="preserve">      住宅建设与房地产市场监管</t>
  </si>
  <si>
    <t xml:space="preserve">      执业资格注册、资质审查</t>
  </si>
  <si>
    <t xml:space="preserve">      其他城乡社区管理事务支出</t>
  </si>
  <si>
    <t xml:space="preserve">    城乡社区规划与管理</t>
  </si>
  <si>
    <t xml:space="preserve">    城乡社区公共设施</t>
  </si>
  <si>
    <t xml:space="preserve">      小城镇基础设施建设</t>
  </si>
  <si>
    <t xml:space="preserve">      其他城乡社区公共设施支出</t>
  </si>
  <si>
    <t xml:space="preserve">    城乡社区环境卫生</t>
  </si>
  <si>
    <t xml:space="preserve">    建设市场管理与监督</t>
  </si>
  <si>
    <t xml:space="preserve">    其他城乡社区支出</t>
  </si>
  <si>
    <t>农林水支出</t>
  </si>
  <si>
    <t xml:space="preserve">    农业农村</t>
  </si>
  <si>
    <t xml:space="preserve">      农垦运行</t>
  </si>
  <si>
    <t xml:space="preserve">      科技转化与推广服务</t>
  </si>
  <si>
    <t xml:space="preserve">      病虫害控制</t>
  </si>
  <si>
    <t xml:space="preserve">      农产品质量安全</t>
  </si>
  <si>
    <t xml:space="preserve">      执法监管</t>
  </si>
  <si>
    <t xml:space="preserve">      统计监测与信息服务</t>
  </si>
  <si>
    <t xml:space="preserve">      行业业务管理</t>
  </si>
  <si>
    <t xml:space="preserve">      对外交流与合作</t>
  </si>
  <si>
    <t xml:space="preserve">      防灾救灾</t>
  </si>
  <si>
    <t xml:space="preserve">      稳定农民收入补贴</t>
  </si>
  <si>
    <t xml:space="preserve">      农业结构调整补贴</t>
  </si>
  <si>
    <t xml:space="preserve">      农业生产发展</t>
  </si>
  <si>
    <t xml:space="preserve">      农村合作经济</t>
  </si>
  <si>
    <t xml:space="preserve">      农产品加工与促销</t>
  </si>
  <si>
    <t xml:space="preserve">      农村社会事业</t>
  </si>
  <si>
    <t xml:space="preserve">      农业资源保护修复与利用</t>
  </si>
  <si>
    <t xml:space="preserve">      农村道路建设</t>
  </si>
  <si>
    <t xml:space="preserve">      渔业发展</t>
  </si>
  <si>
    <t xml:space="preserve">      对高校毕业生到基层任职补助</t>
  </si>
  <si>
    <t xml:space="preserve">      农田建设</t>
  </si>
  <si>
    <t xml:space="preserve">      其他农业农村支出</t>
  </si>
  <si>
    <t xml:space="preserve">    林业和草原</t>
  </si>
  <si>
    <t xml:space="preserve">      事业机构</t>
  </si>
  <si>
    <t xml:space="preserve">      森林资源培育</t>
  </si>
  <si>
    <t xml:space="preserve">      技术推广与转化</t>
  </si>
  <si>
    <t xml:space="preserve">      森林资源管理</t>
  </si>
  <si>
    <t xml:space="preserve">      森林生态效益补偿</t>
  </si>
  <si>
    <t xml:space="preserve">      动植物保护</t>
  </si>
  <si>
    <t xml:space="preserve">      湿地保护</t>
  </si>
  <si>
    <t xml:space="preserve">      执法与监督</t>
  </si>
  <si>
    <t xml:space="preserve">      防沙治沙</t>
  </si>
  <si>
    <t xml:space="preserve">      对外合作与交流</t>
  </si>
  <si>
    <t xml:space="preserve">      产业化管理</t>
  </si>
  <si>
    <t xml:space="preserve">      信息管理</t>
  </si>
  <si>
    <t xml:space="preserve">      林区公共支出</t>
  </si>
  <si>
    <t xml:space="preserve">      贷款贴息</t>
  </si>
  <si>
    <t xml:space="preserve">      林业草原防灾减灾</t>
  </si>
  <si>
    <t xml:space="preserve">      草原管理</t>
  </si>
  <si>
    <t xml:space="preserve">      其他林业和草原支出</t>
  </si>
  <si>
    <t xml:space="preserve">    水利</t>
  </si>
  <si>
    <t xml:space="preserve">      水利行业业务管理</t>
  </si>
  <si>
    <t xml:space="preserve">      水利工程建设</t>
  </si>
  <si>
    <t xml:space="preserve">      水利工程运行与维护</t>
  </si>
  <si>
    <t xml:space="preserve">      长江黄河等流域管理</t>
  </si>
  <si>
    <t xml:space="preserve">      水利前期工作</t>
  </si>
  <si>
    <t xml:space="preserve">      水行政执法监督</t>
  </si>
  <si>
    <t xml:space="preserve">      水土保持</t>
  </si>
  <si>
    <t xml:space="preserve">      水资源节约管理与保护</t>
  </si>
  <si>
    <t xml:space="preserve">      水质监测</t>
  </si>
  <si>
    <t xml:space="preserve">      水文测报</t>
  </si>
  <si>
    <t xml:space="preserve">      防汛</t>
  </si>
  <si>
    <t xml:space="preserve">      抗旱</t>
  </si>
  <si>
    <t xml:space="preserve">      农村水利</t>
  </si>
  <si>
    <t xml:space="preserve">      水利技术推广</t>
  </si>
  <si>
    <t xml:space="preserve">      国际河流治理与管理</t>
  </si>
  <si>
    <t xml:space="preserve">      江河湖库水系综合整治</t>
  </si>
  <si>
    <t xml:space="preserve">      大中型水库移民后期扶持专项支出</t>
  </si>
  <si>
    <t xml:space="preserve">      水利安全监督</t>
  </si>
  <si>
    <t xml:space="preserve">      水利建设征地及移民支出</t>
  </si>
  <si>
    <t xml:space="preserve">      农村人畜饮水</t>
  </si>
  <si>
    <t xml:space="preserve">      南水北调工程建设</t>
  </si>
  <si>
    <t xml:space="preserve">      南水北调工程管理</t>
  </si>
  <si>
    <t xml:space="preserve">      其他水利支出</t>
  </si>
  <si>
    <t xml:space="preserve">    巩固脱贫衔接乡村振兴</t>
  </si>
  <si>
    <t xml:space="preserve">      农村基础设施建设</t>
  </si>
  <si>
    <t xml:space="preserve">      生产发展</t>
  </si>
  <si>
    <t xml:space="preserve">      社会发展</t>
  </si>
  <si>
    <t xml:space="preserve">      贷款奖补和贴息</t>
  </si>
  <si>
    <t xml:space="preserve">       “三西”农业建设专项补助</t>
  </si>
  <si>
    <t xml:space="preserve">      其他巩固脱贫衔接乡村振兴支出</t>
  </si>
  <si>
    <t xml:space="preserve">    农村综合改革</t>
  </si>
  <si>
    <t xml:space="preserve">      对村级公益事业建设的补助</t>
  </si>
  <si>
    <t xml:space="preserve">      国有农场办社会职能改革补助</t>
  </si>
  <si>
    <t xml:space="preserve">      对村民委员会和村党支部的补助</t>
  </si>
  <si>
    <t xml:space="preserve">      对村集体经济组织的补助</t>
  </si>
  <si>
    <t xml:space="preserve">      农村综合改革示范试点补助</t>
  </si>
  <si>
    <t xml:space="preserve">      其他农村综合改革支出</t>
  </si>
  <si>
    <t xml:space="preserve">    普惠金融发展支出</t>
  </si>
  <si>
    <t xml:space="preserve">      支持农村金融机构</t>
  </si>
  <si>
    <t xml:space="preserve">      农业保险保费补贴</t>
  </si>
  <si>
    <t xml:space="preserve">      创业担保贷款贴息及奖补</t>
  </si>
  <si>
    <t xml:space="preserve">      补充创业担保贷款基金</t>
  </si>
  <si>
    <t xml:space="preserve">      其他普惠金融发展支出</t>
  </si>
  <si>
    <t xml:space="preserve">    目标价格补贴</t>
  </si>
  <si>
    <t xml:space="preserve">      棉花目标价格补贴</t>
  </si>
  <si>
    <t xml:space="preserve">      其他目标价格补贴</t>
  </si>
  <si>
    <t xml:space="preserve">    其他农林水支出</t>
  </si>
  <si>
    <t xml:space="preserve">      化解其他公益性乡村债务支出</t>
  </si>
  <si>
    <t xml:space="preserve">      其他农林水支出</t>
  </si>
  <si>
    <t>交通运输支出</t>
  </si>
  <si>
    <t xml:space="preserve">    公路水路运输</t>
  </si>
  <si>
    <t xml:space="preserve">      公路建设</t>
  </si>
  <si>
    <t xml:space="preserve">      公路养护</t>
  </si>
  <si>
    <t xml:space="preserve">      交通运输信息化建设</t>
  </si>
  <si>
    <t xml:space="preserve">      公路和运输安全</t>
  </si>
  <si>
    <t xml:space="preserve">      公路还贷专项</t>
  </si>
  <si>
    <t xml:space="preserve">      公路运输管理</t>
  </si>
  <si>
    <t xml:space="preserve">      公路和运输技术标准化建设</t>
  </si>
  <si>
    <t xml:space="preserve">      港口设施</t>
  </si>
  <si>
    <t xml:space="preserve">      航道维护</t>
  </si>
  <si>
    <t xml:space="preserve">      船舶检验</t>
  </si>
  <si>
    <t xml:space="preserve">      救助打捞</t>
  </si>
  <si>
    <t xml:space="preserve">      内河运输</t>
  </si>
  <si>
    <t xml:space="preserve">      远洋运输</t>
  </si>
  <si>
    <t xml:space="preserve">      海事管理</t>
  </si>
  <si>
    <t xml:space="preserve">      航标事业发展支出</t>
  </si>
  <si>
    <t xml:space="preserve">      水路运输管理支出</t>
  </si>
  <si>
    <t xml:space="preserve">      口岸建设</t>
  </si>
  <si>
    <t xml:space="preserve">      其他公路水路运输支出</t>
  </si>
  <si>
    <t xml:space="preserve">    铁路运输</t>
  </si>
  <si>
    <t xml:space="preserve">      铁路路网建设</t>
  </si>
  <si>
    <t xml:space="preserve">      铁路还贷专项</t>
  </si>
  <si>
    <t xml:space="preserve">      铁路安全</t>
  </si>
  <si>
    <t xml:space="preserve">      铁路专项运输</t>
  </si>
  <si>
    <t xml:space="preserve">      行业监管</t>
  </si>
  <si>
    <t xml:space="preserve">      其他铁路运输支出</t>
  </si>
  <si>
    <t xml:space="preserve">    民用航空运输</t>
  </si>
  <si>
    <t xml:space="preserve">      机场建设</t>
  </si>
  <si>
    <t xml:space="preserve">      空管系统建设</t>
  </si>
  <si>
    <t xml:space="preserve">      民航还贷专项支出</t>
  </si>
  <si>
    <t xml:space="preserve">      民用航空安全</t>
  </si>
  <si>
    <t xml:space="preserve">      民航专项运输</t>
  </si>
  <si>
    <t xml:space="preserve">      其他民用航空运输支出</t>
  </si>
  <si>
    <t xml:space="preserve">    邮政业支出</t>
  </si>
  <si>
    <t xml:space="preserve">      邮政普遍服务与特殊服务</t>
  </si>
  <si>
    <t xml:space="preserve">      其他邮政业支出</t>
  </si>
  <si>
    <t xml:space="preserve">    车辆购置税支出</t>
  </si>
  <si>
    <t xml:space="preserve">      车辆购置税用于公路等基础设施建设支出</t>
  </si>
  <si>
    <t xml:space="preserve">      车辆购置税用于农村公路建设支出</t>
  </si>
  <si>
    <t xml:space="preserve">      车辆购置税用于老旧汽车报废更新补贴</t>
  </si>
  <si>
    <t xml:space="preserve">      车辆购置税其他支出</t>
  </si>
  <si>
    <t xml:space="preserve">    其他交通运输支出</t>
  </si>
  <si>
    <t xml:space="preserve">      公共交通运营补助</t>
  </si>
  <si>
    <t xml:space="preserve">      其他交通运输支出</t>
  </si>
  <si>
    <t>资源勘探工业信息等支出</t>
  </si>
  <si>
    <t xml:space="preserve">    资源勘探开发</t>
  </si>
  <si>
    <t xml:space="preserve">      煤炭勘探开采和洗选</t>
  </si>
  <si>
    <t xml:space="preserve">      石油和天然气勘探开采</t>
  </si>
  <si>
    <t xml:space="preserve">      黑色金属矿勘探和采选</t>
  </si>
  <si>
    <t xml:space="preserve">      有色金属矿勘探和采选</t>
  </si>
  <si>
    <t xml:space="preserve">      非金属矿勘探和采选</t>
  </si>
  <si>
    <t xml:space="preserve">      其他资源勘探业支出</t>
  </si>
  <si>
    <t xml:space="preserve">    制造业</t>
  </si>
  <si>
    <t xml:space="preserve">      纺织业</t>
  </si>
  <si>
    <t xml:space="preserve">      医药制造业</t>
  </si>
  <si>
    <t xml:space="preserve">      非金属矿物制品业</t>
  </si>
  <si>
    <t xml:space="preserve">      通信设备、计算机及其他电子设备制造业</t>
  </si>
  <si>
    <t xml:space="preserve">      交通运输设备制造业</t>
  </si>
  <si>
    <t xml:space="preserve">      电气机械及器材制造业</t>
  </si>
  <si>
    <t xml:space="preserve">      工艺品及其他制造业</t>
  </si>
  <si>
    <t xml:space="preserve">      石油加工、炼焦及核燃料加工业</t>
  </si>
  <si>
    <t xml:space="preserve">      化学原料及化学制品制造业</t>
  </si>
  <si>
    <t xml:space="preserve">      黑色金属冶炼及压延加工业</t>
  </si>
  <si>
    <t xml:space="preserve">      有色金属冶炼及压延加工业</t>
  </si>
  <si>
    <t xml:space="preserve">      其他制造业支出</t>
  </si>
  <si>
    <t xml:space="preserve">    建筑业</t>
  </si>
  <si>
    <t xml:space="preserve">      其他建筑业支出</t>
  </si>
  <si>
    <t xml:space="preserve">    工业和信息产业监管</t>
  </si>
  <si>
    <t xml:space="preserve">      战备应急</t>
  </si>
  <si>
    <t xml:space="preserve">      专用通信</t>
  </si>
  <si>
    <t xml:space="preserve">      无线电及信息通信监管</t>
  </si>
  <si>
    <t xml:space="preserve">      工程建设及运行维护</t>
  </si>
  <si>
    <t xml:space="preserve">      产业发展</t>
  </si>
  <si>
    <t xml:space="preserve">      其他工业和信息产业监管支出</t>
  </si>
  <si>
    <t xml:space="preserve">    国有资产监管</t>
  </si>
  <si>
    <t xml:space="preserve">      国有企业监事会专项</t>
  </si>
  <si>
    <t xml:space="preserve">      中央企业专项管理</t>
  </si>
  <si>
    <t xml:space="preserve">      其他国有资产监管支出</t>
  </si>
  <si>
    <t xml:space="preserve">    支持中小企业发展和管理支出</t>
  </si>
  <si>
    <t xml:space="preserve">      科技型中小企业技术创新基金</t>
  </si>
  <si>
    <t xml:space="preserve">      中小企业发展专项</t>
  </si>
  <si>
    <t xml:space="preserve">      减免房租补贴</t>
  </si>
  <si>
    <t xml:space="preserve">      其他支持中小企业发展和管理支出</t>
  </si>
  <si>
    <t xml:space="preserve">    其他资源勘探工业信息等支出</t>
  </si>
  <si>
    <t xml:space="preserve">      黄金事务</t>
  </si>
  <si>
    <t xml:space="preserve">      技术改造支出</t>
  </si>
  <si>
    <t xml:space="preserve">      中药材扶持资金支出</t>
  </si>
  <si>
    <t xml:space="preserve">      重点产业振兴和技术改造项目贷款贴息</t>
  </si>
  <si>
    <t xml:space="preserve">      其他资源勘探工业信息等支出</t>
  </si>
  <si>
    <t>商业服务业等支出</t>
  </si>
  <si>
    <t xml:space="preserve">    商业流通事务</t>
  </si>
  <si>
    <t xml:space="preserve">      食品流通安全补贴</t>
  </si>
  <si>
    <t xml:space="preserve">      市场监测及信息管理</t>
  </si>
  <si>
    <t xml:space="preserve">      民贸企业补贴</t>
  </si>
  <si>
    <t xml:space="preserve">      民贸民品贷款贴息</t>
  </si>
  <si>
    <t xml:space="preserve">      其他商业流通事务支出</t>
  </si>
  <si>
    <t xml:space="preserve">    涉外发展服务支出</t>
  </si>
  <si>
    <t xml:space="preserve">      外商投资环境建设补助资金</t>
  </si>
  <si>
    <t xml:space="preserve">      其他涉外发展服务支出</t>
  </si>
  <si>
    <t xml:space="preserve">    其他商业服务业等支出</t>
  </si>
  <si>
    <t xml:space="preserve">      服务业基础设施建设</t>
  </si>
  <si>
    <t xml:space="preserve">      其他商业服务业等支出</t>
  </si>
  <si>
    <t>金融支出</t>
  </si>
  <si>
    <t xml:space="preserve">    金融部门行政支出</t>
  </si>
  <si>
    <t xml:space="preserve">      安全防卫</t>
  </si>
  <si>
    <t xml:space="preserve">      金融部门其他行政支出</t>
  </si>
  <si>
    <t xml:space="preserve">    金融部门监管支出</t>
  </si>
  <si>
    <t xml:space="preserve">      货币发行</t>
  </si>
  <si>
    <t xml:space="preserve">      金融服务</t>
  </si>
  <si>
    <t xml:space="preserve">      反假币</t>
  </si>
  <si>
    <t xml:space="preserve">      重点金融机构监管</t>
  </si>
  <si>
    <t xml:space="preserve">      金融稽查与案件处理</t>
  </si>
  <si>
    <t xml:space="preserve">      金融行业电子化建设</t>
  </si>
  <si>
    <t xml:space="preserve">      从业人员资格考试</t>
  </si>
  <si>
    <t xml:space="preserve">      反洗钱</t>
  </si>
  <si>
    <t xml:space="preserve">      金融部门其他监管支出</t>
  </si>
  <si>
    <t xml:space="preserve">    金融发展支出</t>
  </si>
  <si>
    <t xml:space="preserve">      政策性银行亏损补贴</t>
  </si>
  <si>
    <t xml:space="preserve">      利息费用补贴支出</t>
  </si>
  <si>
    <t xml:space="preserve">      补充资本金</t>
  </si>
  <si>
    <t xml:space="preserve">      风险基金补助</t>
  </si>
  <si>
    <t xml:space="preserve">      其他金融发展支出</t>
  </si>
  <si>
    <t xml:space="preserve">    金融调控支出</t>
  </si>
  <si>
    <t xml:space="preserve">      中央银行亏损补贴</t>
  </si>
  <si>
    <t xml:space="preserve">      其他金融调控支出</t>
  </si>
  <si>
    <t xml:space="preserve">    其他金融支出</t>
  </si>
  <si>
    <t xml:space="preserve">      重点企业贷款贴息</t>
  </si>
  <si>
    <t xml:space="preserve">      其他金融支出</t>
  </si>
  <si>
    <t>援助其他地区支出</t>
  </si>
  <si>
    <t xml:space="preserve">    一般公共服务</t>
  </si>
  <si>
    <t xml:space="preserve">    教育</t>
  </si>
  <si>
    <t xml:space="preserve">    文化旅游体育与传媒</t>
  </si>
  <si>
    <t xml:space="preserve">    卫生健康</t>
  </si>
  <si>
    <t xml:space="preserve">    节能环保</t>
  </si>
  <si>
    <t xml:space="preserve">    交通运输</t>
  </si>
  <si>
    <t xml:space="preserve">    住房保障</t>
  </si>
  <si>
    <t xml:space="preserve">    其他支出</t>
  </si>
  <si>
    <t>自然资源海洋气象等支出</t>
  </si>
  <si>
    <t xml:space="preserve">    自然资源事务</t>
  </si>
  <si>
    <t xml:space="preserve">      自然资源规划及管理</t>
  </si>
  <si>
    <t xml:space="preserve">      自然资源利用与保护</t>
  </si>
  <si>
    <t xml:space="preserve">      自然资源社会公益服务</t>
  </si>
  <si>
    <t xml:space="preserve">      自然资源行业业务管理</t>
  </si>
  <si>
    <t xml:space="preserve">      自然资源调查与确权登记</t>
  </si>
  <si>
    <t xml:space="preserve">      土地资源储备支出</t>
  </si>
  <si>
    <t xml:space="preserve">      地质矿产资源与环境调查</t>
  </si>
  <si>
    <t xml:space="preserve">      地质勘查与矿产资源管理</t>
  </si>
  <si>
    <t xml:space="preserve">      地质转产项目财政贴息</t>
  </si>
  <si>
    <t xml:space="preserve">      国外风险勘查</t>
  </si>
  <si>
    <t xml:space="preserve">      地质勘查基金（周转金）支出</t>
  </si>
  <si>
    <t xml:space="preserve">      海域与海岛管理</t>
  </si>
  <si>
    <t xml:space="preserve">      自然资源国际合作与海洋权益维护</t>
  </si>
  <si>
    <t xml:space="preserve">      自然资源卫星</t>
  </si>
  <si>
    <t xml:space="preserve">      极地考察</t>
  </si>
  <si>
    <t xml:space="preserve">      深海调查与资源开发</t>
  </si>
  <si>
    <t xml:space="preserve">      海港航标维护</t>
  </si>
  <si>
    <t xml:space="preserve">      海水淡化</t>
  </si>
  <si>
    <t xml:space="preserve">      无居民海岛使用金支出</t>
  </si>
  <si>
    <t xml:space="preserve">      海洋战略规划与预警监测</t>
  </si>
  <si>
    <t xml:space="preserve">      基础测绘与地理信息监管</t>
  </si>
  <si>
    <t xml:space="preserve">      其他自然资源事务支出</t>
  </si>
  <si>
    <t xml:space="preserve">    气象事务</t>
  </si>
  <si>
    <t xml:space="preserve">      气象事业机构</t>
  </si>
  <si>
    <t xml:space="preserve">      气象探测</t>
  </si>
  <si>
    <t xml:space="preserve">      气象信息传输及管理</t>
  </si>
  <si>
    <t xml:space="preserve">      气象预报预测</t>
  </si>
  <si>
    <t xml:space="preserve">      气象服务</t>
  </si>
  <si>
    <t xml:space="preserve">      气象装备保障维护</t>
  </si>
  <si>
    <t xml:space="preserve">      气象基础设施建设与维修</t>
  </si>
  <si>
    <t xml:space="preserve">      气象卫星</t>
  </si>
  <si>
    <t xml:space="preserve">      气象法规与标准</t>
  </si>
  <si>
    <t xml:space="preserve">      气象资金审计稽查</t>
  </si>
  <si>
    <t xml:space="preserve">      其他气象事务支出</t>
  </si>
  <si>
    <t xml:space="preserve">    其他自然资源海洋气象等支出</t>
  </si>
  <si>
    <t>住房保障支出</t>
  </si>
  <si>
    <t xml:space="preserve">    保障性安居工程支出</t>
  </si>
  <si>
    <t xml:space="preserve">      廉租住房</t>
  </si>
  <si>
    <t xml:space="preserve">      沉陷区治理</t>
  </si>
  <si>
    <t xml:space="preserve">      棚户区改造</t>
  </si>
  <si>
    <t xml:space="preserve">      少数民族地区游牧民定居工程</t>
  </si>
  <si>
    <t xml:space="preserve">      农村危房改造</t>
  </si>
  <si>
    <t xml:space="preserve">      公共租赁住房</t>
  </si>
  <si>
    <t xml:space="preserve">      保障性住房租金补贴</t>
  </si>
  <si>
    <t xml:space="preserve">      老旧小区改造</t>
  </si>
  <si>
    <t xml:space="preserve">      住房租赁市场发展</t>
  </si>
  <si>
    <t xml:space="preserve">      其他保障性安居工程支出</t>
  </si>
  <si>
    <t xml:space="preserve">    住房改革支出</t>
  </si>
  <si>
    <t xml:space="preserve">      住房公积金</t>
  </si>
  <si>
    <t xml:space="preserve">      提租补贴</t>
  </si>
  <si>
    <t xml:space="preserve">      购房补贴</t>
  </si>
  <si>
    <t xml:space="preserve">    城乡社区住宅</t>
  </si>
  <si>
    <t xml:space="preserve">      公有住房建设和维修改造支出</t>
  </si>
  <si>
    <t xml:space="preserve">      住房公积金管理</t>
  </si>
  <si>
    <t xml:space="preserve">      其他城乡社区住宅支出</t>
  </si>
  <si>
    <t>粮油物资储备支出</t>
  </si>
  <si>
    <t xml:space="preserve">    粮油物资事务</t>
  </si>
  <si>
    <t xml:space="preserve">      财务与审计支出</t>
  </si>
  <si>
    <t xml:space="preserve">      信息统计</t>
  </si>
  <si>
    <t xml:space="preserve">      专项业务活动</t>
  </si>
  <si>
    <t xml:space="preserve">      国家粮油差价补贴</t>
  </si>
  <si>
    <t xml:space="preserve">      粮食财务挂账利息补贴</t>
  </si>
  <si>
    <t xml:space="preserve">      粮食财务挂账消化款</t>
  </si>
  <si>
    <t xml:space="preserve">      处理陈化粮补贴</t>
  </si>
  <si>
    <t xml:space="preserve">      粮食风险基金</t>
  </si>
  <si>
    <t xml:space="preserve">      粮油市场调控专项资金</t>
  </si>
  <si>
    <t xml:space="preserve">      设施建设</t>
  </si>
  <si>
    <t xml:space="preserve">      设施安全</t>
  </si>
  <si>
    <t xml:space="preserve">      物资保管保养</t>
  </si>
  <si>
    <t xml:space="preserve">      其他粮油物资事务支出</t>
  </si>
  <si>
    <t xml:space="preserve">    能源储备</t>
  </si>
  <si>
    <t xml:space="preserve">      石油储备</t>
  </si>
  <si>
    <t xml:space="preserve">      天然铀能源储备</t>
  </si>
  <si>
    <t xml:space="preserve">      煤炭储备</t>
  </si>
  <si>
    <t xml:space="preserve">      成品油储备</t>
  </si>
  <si>
    <t xml:space="preserve">      其他能源储备支出</t>
  </si>
  <si>
    <t xml:space="preserve">    粮油储备</t>
  </si>
  <si>
    <t xml:space="preserve">      储备粮油补贴</t>
  </si>
  <si>
    <t xml:space="preserve">      储备粮油差价补贴</t>
  </si>
  <si>
    <t xml:space="preserve">      储备粮（油）库建设</t>
  </si>
  <si>
    <t xml:space="preserve">      最低收购价政策支出</t>
  </si>
  <si>
    <t xml:space="preserve">      其他粮油储备支出</t>
  </si>
  <si>
    <t xml:space="preserve">    重要商品储备</t>
  </si>
  <si>
    <t xml:space="preserve">      棉花储备</t>
  </si>
  <si>
    <t xml:space="preserve">      食糖储备</t>
  </si>
  <si>
    <t xml:space="preserve">      肉类储备</t>
  </si>
  <si>
    <t xml:space="preserve">      化肥储备</t>
  </si>
  <si>
    <t xml:space="preserve">      农药储备</t>
  </si>
  <si>
    <t xml:space="preserve">      边销茶储备</t>
  </si>
  <si>
    <t xml:space="preserve">      羊毛储备</t>
  </si>
  <si>
    <t xml:space="preserve">      医药储备</t>
  </si>
  <si>
    <t xml:space="preserve">      食盐储备</t>
  </si>
  <si>
    <t xml:space="preserve">      战略物资储备</t>
  </si>
  <si>
    <t xml:space="preserve">      应急物资储备</t>
  </si>
  <si>
    <t xml:space="preserve">      其他重要商品储备支出</t>
  </si>
  <si>
    <t>灾害防治及应急管理支出</t>
  </si>
  <si>
    <t xml:space="preserve">    应急管理事务</t>
  </si>
  <si>
    <t xml:space="preserve">      灾害风险防治</t>
  </si>
  <si>
    <t xml:space="preserve">      国务院安委会专项</t>
  </si>
  <si>
    <t xml:space="preserve">      安全监管</t>
  </si>
  <si>
    <t xml:space="preserve">      应急救援</t>
  </si>
  <si>
    <t xml:space="preserve">      应急管理</t>
  </si>
  <si>
    <t xml:space="preserve">      其他应急管理支出</t>
  </si>
  <si>
    <t xml:space="preserve">    消防救援事务</t>
  </si>
  <si>
    <t xml:space="preserve">      消防应急救援</t>
  </si>
  <si>
    <t xml:space="preserve">      其他消防救援事务支出</t>
  </si>
  <si>
    <t xml:space="preserve">    矿山安全</t>
  </si>
  <si>
    <t xml:space="preserve">      矿山安全监察事务</t>
  </si>
  <si>
    <t xml:space="preserve">      矿山应急救援事务</t>
  </si>
  <si>
    <t xml:space="preserve">      其他矿山安全支出</t>
  </si>
  <si>
    <t xml:space="preserve">    地震事务</t>
  </si>
  <si>
    <t xml:space="preserve">      地震监测</t>
  </si>
  <si>
    <t xml:space="preserve">      地震预测预报</t>
  </si>
  <si>
    <t xml:space="preserve">      地震灾害预防</t>
  </si>
  <si>
    <t xml:space="preserve">      地震应急救援</t>
  </si>
  <si>
    <t xml:space="preserve">      地震环境探察</t>
  </si>
  <si>
    <t xml:space="preserve">      防震减灾信息管理</t>
  </si>
  <si>
    <t xml:space="preserve">      防震减灾基础管理</t>
  </si>
  <si>
    <t xml:space="preserve">      地震事业机构</t>
  </si>
  <si>
    <t xml:space="preserve">      其他地震事务支出</t>
  </si>
  <si>
    <t xml:space="preserve">    自然灾害防治</t>
  </si>
  <si>
    <t xml:space="preserve">      地质灾害防治</t>
  </si>
  <si>
    <t xml:space="preserve">      森林草原防灾减灾</t>
  </si>
  <si>
    <t xml:space="preserve">      其他自然灾害防治支出</t>
  </si>
  <si>
    <t xml:space="preserve">    自然灾害救灾及恢复重建支出</t>
  </si>
  <si>
    <t xml:space="preserve">      自然灾害救灾补助</t>
  </si>
  <si>
    <t xml:space="preserve">      自然灾害灾后重建补助</t>
  </si>
  <si>
    <t xml:space="preserve">      其他自然灾害救灾及恢复重建支出</t>
  </si>
  <si>
    <t xml:space="preserve">    其他灾害防治及应急管理支出</t>
  </si>
  <si>
    <t>预备费</t>
  </si>
  <si>
    <t xml:space="preserve">    年初预留</t>
  </si>
  <si>
    <t>债务付息支出</t>
  </si>
  <si>
    <t xml:space="preserve">    地方政府一般债务付息支出</t>
  </si>
  <si>
    <t xml:space="preserve">      地方政府一般债券付息支出</t>
  </si>
  <si>
    <t xml:space="preserve">      地方政府向外国政府借款付息支出</t>
  </si>
  <si>
    <t xml:space="preserve">      地方政府向国际组织借款付息支出</t>
  </si>
  <si>
    <t xml:space="preserve">      地方政府其他一般债务付息支出</t>
  </si>
  <si>
    <t>债务发行费用支出</t>
  </si>
  <si>
    <t xml:space="preserve">    地方政府一般债务发行费用支出</t>
  </si>
</sst>
</file>

<file path=xl/styles.xml><?xml version="1.0" encoding="utf-8"?>
<styleSheet xmlns="http://schemas.openxmlformats.org/spreadsheetml/2006/main" xmlns:mc="http://schemas.openxmlformats.org/markup-compatibility/2006" xmlns:xr9="http://schemas.microsoft.com/office/spreadsheetml/2016/revision9" mc:Ignorable="xr9">
  <numFmts count="12">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
    <numFmt numFmtId="177" formatCode="0_ "/>
    <numFmt numFmtId="178" formatCode="0.0_ "/>
    <numFmt numFmtId="179" formatCode="0.00_ "/>
    <numFmt numFmtId="180" formatCode="#,##0.000000"/>
    <numFmt numFmtId="181" formatCode="#0.00"/>
    <numFmt numFmtId="182" formatCode="#,##0_);[Red]\(#,##0\)"/>
    <numFmt numFmtId="183" formatCode="0_);[Red]\(0\)"/>
  </numFmts>
  <fonts count="68">
    <font>
      <sz val="12"/>
      <name val="宋体"/>
      <charset val="134"/>
    </font>
    <font>
      <sz val="11"/>
      <name val="宋体"/>
      <charset val="134"/>
      <scheme val="minor"/>
    </font>
    <font>
      <sz val="11"/>
      <color rgb="FFFF0000"/>
      <name val="宋体"/>
      <charset val="134"/>
      <scheme val="minor"/>
    </font>
    <font>
      <b/>
      <sz val="14"/>
      <name val="宋体"/>
      <charset val="134"/>
    </font>
    <font>
      <b/>
      <sz val="11"/>
      <name val="宋体"/>
      <charset val="134"/>
      <scheme val="minor"/>
    </font>
    <font>
      <sz val="11"/>
      <color indexed="8"/>
      <name val="宋体"/>
      <charset val="1"/>
      <scheme val="minor"/>
    </font>
    <font>
      <sz val="11"/>
      <color theme="1"/>
      <name val="宋体"/>
      <charset val="134"/>
      <scheme val="minor"/>
    </font>
    <font>
      <b/>
      <sz val="16"/>
      <name val="宋体"/>
      <charset val="134"/>
      <scheme val="minor"/>
    </font>
    <font>
      <b/>
      <sz val="11"/>
      <color theme="1"/>
      <name val="宋体"/>
      <charset val="134"/>
      <scheme val="minor"/>
    </font>
    <font>
      <sz val="11"/>
      <color indexed="8"/>
      <name val="宋体"/>
      <charset val="134"/>
      <scheme val="minor"/>
    </font>
    <font>
      <sz val="11"/>
      <name val="宋体"/>
      <charset val="134"/>
    </font>
    <font>
      <sz val="16"/>
      <name val="SimSun"/>
      <charset val="134"/>
    </font>
    <font>
      <sz val="10"/>
      <color rgb="FF000000"/>
      <name val="宋体"/>
      <charset val="134"/>
    </font>
    <font>
      <b/>
      <sz val="11"/>
      <color rgb="FF000000"/>
      <name val="宋体"/>
      <charset val="134"/>
    </font>
    <font>
      <sz val="11"/>
      <color rgb="FF000000"/>
      <name val="宋体"/>
      <charset val="134"/>
    </font>
    <font>
      <sz val="9"/>
      <name val="SimSun"/>
      <charset val="134"/>
    </font>
    <font>
      <b/>
      <sz val="15"/>
      <name val="SimSun"/>
      <charset val="134"/>
    </font>
    <font>
      <b/>
      <sz val="11"/>
      <name val="SimSun"/>
      <charset val="134"/>
    </font>
    <font>
      <sz val="11"/>
      <name val="SimSun"/>
      <charset val="134"/>
    </font>
    <font>
      <b/>
      <sz val="16"/>
      <name val="宋体"/>
      <charset val="134"/>
    </font>
    <font>
      <sz val="16"/>
      <name val="方正小标宋简体"/>
      <charset val="134"/>
    </font>
    <font>
      <sz val="12"/>
      <color indexed="10"/>
      <name val="宋体"/>
      <charset val="134"/>
    </font>
    <font>
      <b/>
      <sz val="12"/>
      <name val="宋体"/>
      <charset val="134"/>
    </font>
    <font>
      <sz val="12"/>
      <name val="宋体"/>
      <charset val="134"/>
      <scheme val="minor"/>
    </font>
    <font>
      <sz val="12"/>
      <name val="仿宋_GB2312"/>
      <charset val="134"/>
    </font>
    <font>
      <sz val="10"/>
      <name val="宋体"/>
      <charset val="134"/>
    </font>
    <font>
      <b/>
      <sz val="14"/>
      <color indexed="8"/>
      <name val="宋体"/>
      <charset val="134"/>
    </font>
    <font>
      <b/>
      <sz val="10"/>
      <color rgb="FF000000"/>
      <name val="宋体"/>
      <charset val="134"/>
    </font>
    <font>
      <sz val="11"/>
      <color indexed="8"/>
      <name val="宋体"/>
      <charset val="134"/>
    </font>
    <font>
      <sz val="10"/>
      <color rgb="FFFF0000"/>
      <name val="宋体"/>
      <charset val="134"/>
    </font>
    <font>
      <sz val="13"/>
      <color indexed="8"/>
      <name val="宋体"/>
      <charset val="134"/>
    </font>
    <font>
      <sz val="12"/>
      <color rgb="FF000000"/>
      <name val="宋体"/>
      <charset val="134"/>
    </font>
    <font>
      <b/>
      <sz val="10"/>
      <color rgb="FF000000"/>
      <name val="Calibri"/>
      <charset val="134"/>
    </font>
    <font>
      <sz val="15"/>
      <color rgb="FF000000"/>
      <name val="仿宋_GB2312"/>
      <charset val="134"/>
    </font>
    <font>
      <sz val="12"/>
      <color rgb="FF000000"/>
      <name val="仿宋_GB2312"/>
      <charset val="134"/>
    </font>
    <font>
      <b/>
      <sz val="12"/>
      <color rgb="FF000000"/>
      <name val="仿宋_GB2312"/>
      <charset val="134"/>
    </font>
    <font>
      <sz val="12"/>
      <color rgb="FFFF0000"/>
      <name val="宋体"/>
      <charset val="134"/>
    </font>
    <font>
      <sz val="12"/>
      <color rgb="FFC00000"/>
      <name val="宋体"/>
      <charset val="134"/>
    </font>
    <font>
      <b/>
      <sz val="12"/>
      <color theme="1"/>
      <name val="宋体"/>
      <charset val="134"/>
    </font>
    <font>
      <sz val="12"/>
      <color theme="1"/>
      <name val="宋体"/>
      <charset val="134"/>
    </font>
    <font>
      <b/>
      <sz val="22"/>
      <name val="宋体"/>
      <charset val="134"/>
    </font>
    <font>
      <sz val="15"/>
      <name val="仿宋_GB2312"/>
      <charset val="134"/>
    </font>
    <font>
      <sz val="11"/>
      <color theme="1"/>
      <name val="方正小标宋简体"/>
      <charset val="134"/>
    </font>
    <font>
      <sz val="26"/>
      <color theme="1"/>
      <name val="方正小标宋简体"/>
      <charset val="134"/>
    </font>
    <font>
      <sz val="28"/>
      <color theme="1"/>
      <name val="方正小标宋简体"/>
      <charset val="134"/>
    </font>
    <font>
      <sz val="18"/>
      <color theme="1"/>
      <name val="方正小标宋简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8"/>
      <color indexed="8"/>
      <name val="Tahoma"/>
      <charset val="134"/>
    </font>
    <font>
      <sz val="9"/>
      <color indexed="8"/>
      <name val="Arial"/>
      <charset val="134"/>
    </font>
    <font>
      <sz val="18"/>
      <color theme="1"/>
      <name val="宋体"/>
      <charset val="134"/>
    </font>
  </fonts>
  <fills count="36">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rgb="FFDCE4EE"/>
        <bgColor indexed="64"/>
      </patternFill>
    </fill>
    <fill>
      <patternFill patternType="solid">
        <fgColor rgb="FFF4F8FB"/>
        <bgColor indexed="64"/>
      </patternFill>
    </fill>
  </fills>
  <borders count="26">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style="thin">
        <color auto="1"/>
      </right>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bottom style="thin">
        <color auto="1"/>
      </bottom>
      <diagonal/>
    </border>
    <border>
      <left style="thin">
        <color auto="1"/>
      </left>
      <right/>
      <top style="thin">
        <color auto="1"/>
      </top>
      <bottom style="thin">
        <color auto="1"/>
      </bottom>
      <diagonal/>
    </border>
    <border>
      <left/>
      <right style="thin">
        <color auto="1"/>
      </right>
      <top/>
      <bottom/>
      <diagonal/>
    </border>
    <border>
      <left style="thin">
        <color auto="1"/>
      </left>
      <right/>
      <top/>
      <bottom/>
      <diagonal/>
    </border>
    <border>
      <left style="thin">
        <color auto="1"/>
      </left>
      <right style="thin">
        <color auto="1"/>
      </right>
      <top/>
      <bottom/>
      <diagonal/>
    </border>
    <border>
      <left style="thin">
        <color auto="1"/>
      </left>
      <right/>
      <top/>
      <bottom style="thin">
        <color auto="1"/>
      </bottom>
      <diagonal/>
    </border>
    <border>
      <left/>
      <right/>
      <top style="thin">
        <color auto="1"/>
      </top>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style="thin">
        <color indexed="0"/>
      </left>
      <right style="thin">
        <color indexed="0"/>
      </right>
      <top style="thin">
        <color indexed="0"/>
      </top>
      <bottom style="thin">
        <color indexed="0"/>
      </bottom>
      <diagonal/>
    </border>
  </borders>
  <cellStyleXfs count="53">
    <xf numFmtId="0" fontId="0" fillId="0" borderId="0">
      <alignment vertical="center"/>
    </xf>
    <xf numFmtId="43" fontId="6" fillId="0" borderId="0" applyFont="0" applyFill="0" applyBorder="0" applyAlignment="0" applyProtection="0">
      <alignment vertical="center"/>
    </xf>
    <xf numFmtId="44" fontId="6" fillId="0" borderId="0" applyFont="0" applyFill="0" applyBorder="0" applyAlignment="0" applyProtection="0">
      <alignment vertical="center"/>
    </xf>
    <xf numFmtId="9" fontId="6" fillId="0" borderId="0" applyFont="0" applyFill="0" applyBorder="0" applyAlignment="0" applyProtection="0">
      <alignment vertical="center"/>
    </xf>
    <xf numFmtId="41" fontId="6" fillId="0" borderId="0" applyFont="0" applyFill="0" applyBorder="0" applyAlignment="0" applyProtection="0">
      <alignment vertical="center"/>
    </xf>
    <xf numFmtId="42" fontId="6" fillId="0" borderId="0" applyFont="0" applyFill="0" applyBorder="0" applyAlignment="0" applyProtection="0">
      <alignment vertical="center"/>
    </xf>
    <xf numFmtId="0" fontId="46"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6" fillId="3" borderId="17" applyNumberFormat="0" applyFont="0" applyAlignment="0" applyProtection="0">
      <alignment vertical="center"/>
    </xf>
    <xf numFmtId="0" fontId="48"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1" fillId="0" borderId="18" applyNumberFormat="0" applyFill="0" applyAlignment="0" applyProtection="0">
      <alignment vertical="center"/>
    </xf>
    <xf numFmtId="0" fontId="52" fillId="0" borderId="18" applyNumberFormat="0" applyFill="0" applyAlignment="0" applyProtection="0">
      <alignment vertical="center"/>
    </xf>
    <xf numFmtId="0" fontId="53" fillId="0" borderId="19" applyNumberFormat="0" applyFill="0" applyAlignment="0" applyProtection="0">
      <alignment vertical="center"/>
    </xf>
    <xf numFmtId="0" fontId="53" fillId="0" borderId="0" applyNumberFormat="0" applyFill="0" applyBorder="0" applyAlignment="0" applyProtection="0">
      <alignment vertical="center"/>
    </xf>
    <xf numFmtId="0" fontId="54" fillId="4" borderId="20" applyNumberFormat="0" applyAlignment="0" applyProtection="0">
      <alignment vertical="center"/>
    </xf>
    <xf numFmtId="0" fontId="55" fillId="5" borderId="21" applyNumberFormat="0" applyAlignment="0" applyProtection="0">
      <alignment vertical="center"/>
    </xf>
    <xf numFmtId="0" fontId="56" fillId="5" borderId="20" applyNumberFormat="0" applyAlignment="0" applyProtection="0">
      <alignment vertical="center"/>
    </xf>
    <xf numFmtId="0" fontId="57" fillId="6" borderId="22" applyNumberFormat="0" applyAlignment="0" applyProtection="0">
      <alignment vertical="center"/>
    </xf>
    <xf numFmtId="0" fontId="58" fillId="0" borderId="23" applyNumberFormat="0" applyFill="0" applyAlignment="0" applyProtection="0">
      <alignment vertical="center"/>
    </xf>
    <xf numFmtId="0" fontId="59" fillId="0" borderId="24" applyNumberFormat="0" applyFill="0" applyAlignment="0" applyProtection="0">
      <alignment vertical="center"/>
    </xf>
    <xf numFmtId="0" fontId="60" fillId="7" borderId="0" applyNumberFormat="0" applyBorder="0" applyAlignment="0" applyProtection="0">
      <alignment vertical="center"/>
    </xf>
    <xf numFmtId="0" fontId="61" fillId="8" borderId="0" applyNumberFormat="0" applyBorder="0" applyAlignment="0" applyProtection="0">
      <alignment vertical="center"/>
    </xf>
    <xf numFmtId="0" fontId="62" fillId="9" borderId="0" applyNumberFormat="0" applyBorder="0" applyAlignment="0" applyProtection="0">
      <alignment vertical="center"/>
    </xf>
    <xf numFmtId="0" fontId="63" fillId="10" borderId="0" applyNumberFormat="0" applyBorder="0" applyAlignment="0" applyProtection="0">
      <alignment vertical="center"/>
    </xf>
    <xf numFmtId="0" fontId="64" fillId="11" borderId="0" applyNumberFormat="0" applyBorder="0" applyAlignment="0" applyProtection="0">
      <alignment vertical="center"/>
    </xf>
    <xf numFmtId="0" fontId="64" fillId="12" borderId="0" applyNumberFormat="0" applyBorder="0" applyAlignment="0" applyProtection="0">
      <alignment vertical="center"/>
    </xf>
    <xf numFmtId="0" fontId="63" fillId="13" borderId="0" applyNumberFormat="0" applyBorder="0" applyAlignment="0" applyProtection="0">
      <alignment vertical="center"/>
    </xf>
    <xf numFmtId="0" fontId="63" fillId="14" borderId="0" applyNumberFormat="0" applyBorder="0" applyAlignment="0" applyProtection="0">
      <alignment vertical="center"/>
    </xf>
    <xf numFmtId="0" fontId="64" fillId="15" borderId="0" applyNumberFormat="0" applyBorder="0" applyAlignment="0" applyProtection="0">
      <alignment vertical="center"/>
    </xf>
    <xf numFmtId="0" fontId="64" fillId="16" borderId="0" applyNumberFormat="0" applyBorder="0" applyAlignment="0" applyProtection="0">
      <alignment vertical="center"/>
    </xf>
    <xf numFmtId="0" fontId="63" fillId="17" borderId="0" applyNumberFormat="0" applyBorder="0" applyAlignment="0" applyProtection="0">
      <alignment vertical="center"/>
    </xf>
    <xf numFmtId="0" fontId="63" fillId="18" borderId="0" applyNumberFormat="0" applyBorder="0" applyAlignment="0" applyProtection="0">
      <alignment vertical="center"/>
    </xf>
    <xf numFmtId="0" fontId="64" fillId="19" borderId="0" applyNumberFormat="0" applyBorder="0" applyAlignment="0" applyProtection="0">
      <alignment vertical="center"/>
    </xf>
    <xf numFmtId="0" fontId="64" fillId="20" borderId="0" applyNumberFormat="0" applyBorder="0" applyAlignment="0" applyProtection="0">
      <alignment vertical="center"/>
    </xf>
    <xf numFmtId="0" fontId="63" fillId="21" borderId="0" applyNumberFormat="0" applyBorder="0" applyAlignment="0" applyProtection="0">
      <alignment vertical="center"/>
    </xf>
    <xf numFmtId="0" fontId="63" fillId="22" borderId="0" applyNumberFormat="0" applyBorder="0" applyAlignment="0" applyProtection="0">
      <alignment vertical="center"/>
    </xf>
    <xf numFmtId="0" fontId="64" fillId="23" borderId="0" applyNumberFormat="0" applyBorder="0" applyAlignment="0" applyProtection="0">
      <alignment vertical="center"/>
    </xf>
    <xf numFmtId="0" fontId="64" fillId="24" borderId="0" applyNumberFormat="0" applyBorder="0" applyAlignment="0" applyProtection="0">
      <alignment vertical="center"/>
    </xf>
    <xf numFmtId="0" fontId="63" fillId="25" borderId="0" applyNumberFormat="0" applyBorder="0" applyAlignment="0" applyProtection="0">
      <alignment vertical="center"/>
    </xf>
    <xf numFmtId="0" fontId="63" fillId="26" borderId="0" applyNumberFormat="0" applyBorder="0" applyAlignment="0" applyProtection="0">
      <alignment vertical="center"/>
    </xf>
    <xf numFmtId="0" fontId="64" fillId="27" borderId="0" applyNumberFormat="0" applyBorder="0" applyAlignment="0" applyProtection="0">
      <alignment vertical="center"/>
    </xf>
    <xf numFmtId="0" fontId="64" fillId="28" borderId="0" applyNumberFormat="0" applyBorder="0" applyAlignment="0" applyProtection="0">
      <alignment vertical="center"/>
    </xf>
    <xf numFmtId="0" fontId="63" fillId="29" borderId="0" applyNumberFormat="0" applyBorder="0" applyAlignment="0" applyProtection="0">
      <alignment vertical="center"/>
    </xf>
    <xf numFmtId="0" fontId="63" fillId="30" borderId="0" applyNumberFormat="0" applyBorder="0" applyAlignment="0" applyProtection="0">
      <alignment vertical="center"/>
    </xf>
    <xf numFmtId="0" fontId="64" fillId="31" borderId="0" applyNumberFormat="0" applyBorder="0" applyAlignment="0" applyProtection="0">
      <alignment vertical="center"/>
    </xf>
    <xf numFmtId="0" fontId="64" fillId="32" borderId="0" applyNumberFormat="0" applyBorder="0" applyAlignment="0" applyProtection="0">
      <alignment vertical="center"/>
    </xf>
    <xf numFmtId="0" fontId="63" fillId="33" borderId="0" applyNumberFormat="0" applyBorder="0" applyAlignment="0" applyProtection="0">
      <alignment vertical="center"/>
    </xf>
    <xf numFmtId="0" fontId="65" fillId="34" borderId="25">
      <alignment horizontal="left" vertical="top" wrapText="1"/>
    </xf>
    <xf numFmtId="176" fontId="66" fillId="35" borderId="25">
      <alignment horizontal="right" vertical="top" wrapText="1"/>
    </xf>
    <xf numFmtId="0" fontId="0" fillId="0" borderId="0">
      <alignment vertical="center"/>
    </xf>
    <xf numFmtId="0" fontId="0" fillId="0" borderId="0"/>
  </cellStyleXfs>
  <cellXfs count="243">
    <xf numFmtId="0" fontId="0" fillId="0" borderId="0" xfId="0">
      <alignment vertical="center"/>
    </xf>
    <xf numFmtId="0" fontId="0" fillId="0" borderId="0" xfId="0" applyFont="1" applyFill="1" applyBorder="1" applyAlignment="1">
      <alignment vertical="center"/>
    </xf>
    <xf numFmtId="0" fontId="1" fillId="0" borderId="0" xfId="0" applyFont="1" applyFill="1" applyAlignment="1">
      <alignment vertical="center"/>
    </xf>
    <xf numFmtId="0" fontId="2" fillId="0" borderId="0" xfId="0" applyFont="1" applyFill="1" applyAlignment="1">
      <alignment vertical="center"/>
    </xf>
    <xf numFmtId="0" fontId="1" fillId="0" borderId="0" xfId="0" applyFont="1" applyFill="1" applyAlignment="1">
      <alignment horizontal="left" vertical="center"/>
    </xf>
    <xf numFmtId="0" fontId="0" fillId="0" borderId="0" xfId="0" applyFont="1" applyFill="1">
      <alignment vertical="center"/>
    </xf>
    <xf numFmtId="0" fontId="3" fillId="0" borderId="0" xfId="0" applyFont="1" applyFill="1" applyBorder="1" applyAlignment="1">
      <alignment vertical="center"/>
    </xf>
    <xf numFmtId="0" fontId="4" fillId="0" borderId="1"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1" xfId="0" applyFont="1" applyFill="1" applyBorder="1" applyAlignment="1">
      <alignment horizontal="center" vertical="center" wrapText="1"/>
    </xf>
    <xf numFmtId="0" fontId="1" fillId="0" borderId="1" xfId="0" applyFont="1" applyFill="1" applyBorder="1" applyAlignment="1">
      <alignment horizontal="left" vertical="center"/>
    </xf>
    <xf numFmtId="0" fontId="1" fillId="0" borderId="2" xfId="0" applyFont="1" applyFill="1" applyBorder="1" applyAlignment="1">
      <alignment vertical="center"/>
    </xf>
    <xf numFmtId="0" fontId="1" fillId="0" borderId="1" xfId="0" applyFont="1" applyFill="1" applyBorder="1" applyAlignment="1">
      <alignment vertical="center"/>
    </xf>
    <xf numFmtId="177" fontId="1" fillId="0" borderId="2" xfId="0" applyNumberFormat="1" applyFont="1" applyFill="1" applyBorder="1" applyAlignment="1" applyProtection="1">
      <alignment horizontal="left" vertical="center"/>
      <protection locked="0"/>
    </xf>
    <xf numFmtId="178" fontId="1" fillId="0" borderId="2" xfId="0" applyNumberFormat="1" applyFont="1" applyFill="1" applyBorder="1" applyAlignment="1" applyProtection="1">
      <alignment horizontal="left" vertical="center"/>
      <protection locked="0"/>
    </xf>
    <xf numFmtId="177" fontId="1" fillId="0" borderId="3" xfId="0" applyNumberFormat="1" applyFont="1" applyFill="1" applyBorder="1" applyAlignment="1" applyProtection="1">
      <alignment horizontal="left" vertical="center"/>
      <protection locked="0"/>
    </xf>
    <xf numFmtId="178" fontId="1" fillId="0" borderId="3" xfId="0" applyNumberFormat="1" applyFont="1" applyFill="1" applyBorder="1" applyAlignment="1" applyProtection="1">
      <alignment horizontal="left" vertical="center"/>
      <protection locked="0"/>
    </xf>
    <xf numFmtId="0" fontId="1" fillId="0" borderId="3" xfId="0" applyFont="1" applyFill="1" applyBorder="1" applyAlignment="1">
      <alignment vertical="center"/>
    </xf>
    <xf numFmtId="0" fontId="4" fillId="0" borderId="1" xfId="0" applyFont="1" applyFill="1" applyBorder="1" applyAlignment="1">
      <alignment vertical="center"/>
    </xf>
    <xf numFmtId="1" fontId="1" fillId="0" borderId="1" xfId="0" applyNumberFormat="1" applyFont="1" applyFill="1" applyBorder="1" applyAlignment="1" applyProtection="1">
      <alignment vertical="center"/>
      <protection locked="0"/>
    </xf>
    <xf numFmtId="0" fontId="1" fillId="0" borderId="1" xfId="0" applyNumberFormat="1" applyFont="1" applyFill="1" applyBorder="1" applyAlignment="1" applyProtection="1">
      <alignment vertical="center"/>
      <protection locked="0"/>
    </xf>
    <xf numFmtId="0" fontId="2" fillId="0" borderId="1" xfId="0" applyFont="1" applyFill="1" applyBorder="1" applyAlignment="1">
      <alignment horizontal="left" vertical="center"/>
    </xf>
    <xf numFmtId="0" fontId="2" fillId="0" borderId="2" xfId="0" applyFont="1" applyFill="1" applyBorder="1" applyAlignment="1">
      <alignment vertical="center"/>
    </xf>
    <xf numFmtId="0" fontId="2" fillId="0" borderId="1" xfId="0" applyFont="1" applyFill="1" applyBorder="1" applyAlignment="1">
      <alignment vertical="center"/>
    </xf>
    <xf numFmtId="0" fontId="1" fillId="0" borderId="2" xfId="0" applyFont="1" applyFill="1" applyBorder="1" applyAlignment="1">
      <alignment horizontal="left" vertical="center"/>
    </xf>
    <xf numFmtId="0" fontId="1" fillId="0" borderId="4" xfId="0" applyFont="1" applyFill="1" applyBorder="1" applyAlignment="1">
      <alignment vertical="center"/>
    </xf>
    <xf numFmtId="0" fontId="2" fillId="0" borderId="4" xfId="0" applyFont="1" applyFill="1" applyBorder="1" applyAlignment="1">
      <alignment vertical="center"/>
    </xf>
    <xf numFmtId="0" fontId="4" fillId="0" borderId="2" xfId="0" applyFont="1" applyFill="1" applyBorder="1" applyAlignment="1">
      <alignment horizontal="distributed" vertical="center"/>
    </xf>
    <xf numFmtId="0" fontId="5" fillId="0" borderId="0" xfId="0" applyFont="1" applyFill="1" applyAlignment="1">
      <alignment vertical="center"/>
    </xf>
    <xf numFmtId="0" fontId="6" fillId="0" borderId="0" xfId="0" applyFont="1" applyFill="1" applyAlignment="1">
      <alignment vertical="center"/>
    </xf>
    <xf numFmtId="0" fontId="7" fillId="0" borderId="0" xfId="0" applyFont="1" applyFill="1" applyAlignment="1">
      <alignment horizontal="center" vertical="center" wrapText="1"/>
    </xf>
    <xf numFmtId="0" fontId="1" fillId="0" borderId="0" xfId="0" applyFont="1" applyFill="1" applyBorder="1" applyAlignment="1">
      <alignment horizontal="left" vertical="center" wrapText="1"/>
    </xf>
    <xf numFmtId="0" fontId="8" fillId="0" borderId="1" xfId="0" applyFont="1" applyFill="1" applyBorder="1" applyAlignment="1">
      <alignment horizontal="center" vertical="center"/>
    </xf>
    <xf numFmtId="0" fontId="5" fillId="0" borderId="1" xfId="0" applyFont="1" applyFill="1" applyBorder="1" applyAlignment="1">
      <alignment vertical="center"/>
    </xf>
    <xf numFmtId="0" fontId="1" fillId="0" borderId="1" xfId="0" applyFont="1" applyFill="1" applyBorder="1" applyAlignment="1">
      <alignment horizontal="left" vertical="center" wrapText="1"/>
    </xf>
    <xf numFmtId="4" fontId="1" fillId="0" borderId="1" xfId="0" applyNumberFormat="1" applyFont="1" applyFill="1" applyBorder="1" applyAlignment="1">
      <alignment horizontal="center" vertical="center" wrapText="1"/>
    </xf>
    <xf numFmtId="4" fontId="1" fillId="0" borderId="1" xfId="0" applyNumberFormat="1" applyFont="1" applyFill="1" applyBorder="1" applyAlignment="1">
      <alignment horizontal="right" vertical="center" wrapText="1"/>
    </xf>
    <xf numFmtId="0" fontId="6" fillId="0" borderId="1" xfId="0" applyFont="1" applyFill="1" applyBorder="1" applyAlignment="1">
      <alignment vertical="center"/>
    </xf>
    <xf numFmtId="0" fontId="5" fillId="0" borderId="0" xfId="0" applyFont="1" applyFill="1" applyAlignment="1">
      <alignment vertical="center" wrapText="1"/>
    </xf>
    <xf numFmtId="0" fontId="1" fillId="0" borderId="0" xfId="0" applyFont="1" applyFill="1" applyBorder="1" applyAlignment="1">
      <alignment horizontal="right" vertical="center" wrapText="1"/>
    </xf>
    <xf numFmtId="0" fontId="8" fillId="0" borderId="1" xfId="0" applyFont="1" applyFill="1" applyBorder="1" applyAlignment="1">
      <alignment horizontal="center" vertical="center" wrapText="1"/>
    </xf>
    <xf numFmtId="0" fontId="0" fillId="0" borderId="1" xfId="0" applyFont="1" applyFill="1" applyBorder="1" applyAlignment="1">
      <alignment horizontal="center" vertical="center" wrapText="1"/>
    </xf>
    <xf numFmtId="10" fontId="0" fillId="0" borderId="5" xfId="0" applyNumberFormat="1" applyFont="1" applyFill="1" applyBorder="1" applyAlignment="1" applyProtection="1">
      <alignment horizontal="center" vertical="center"/>
    </xf>
    <xf numFmtId="0" fontId="9" fillId="0" borderId="0" xfId="0" applyFont="1" applyFill="1" applyBorder="1" applyAlignment="1">
      <alignment vertical="center"/>
    </xf>
    <xf numFmtId="0" fontId="10" fillId="0" borderId="0" xfId="0" applyFont="1">
      <alignment vertical="center"/>
    </xf>
    <xf numFmtId="0" fontId="11" fillId="0" borderId="0" xfId="0" applyFont="1" applyFill="1" applyAlignment="1">
      <alignment horizontal="center" vertical="center"/>
    </xf>
    <xf numFmtId="0" fontId="12" fillId="0" borderId="0" xfId="0" applyFont="1" applyAlignment="1">
      <alignment horizontal="left" vertical="center" wrapText="1"/>
    </xf>
    <xf numFmtId="0" fontId="12" fillId="0" borderId="0" xfId="0" applyFont="1" applyAlignment="1">
      <alignment horizontal="justify" vertical="center" wrapText="1"/>
    </xf>
    <xf numFmtId="0" fontId="12" fillId="0" borderId="0" xfId="0" applyFont="1" applyAlignment="1">
      <alignment horizontal="right" vertical="center" wrapText="1"/>
    </xf>
    <xf numFmtId="0" fontId="13" fillId="0" borderId="1" xfId="0" applyFont="1" applyBorder="1" applyAlignment="1">
      <alignment horizontal="center" vertical="center" wrapText="1"/>
    </xf>
    <xf numFmtId="0" fontId="14" fillId="0" borderId="1" xfId="0" applyFont="1" applyBorder="1" applyAlignment="1">
      <alignment horizontal="left" vertical="center" wrapText="1"/>
    </xf>
    <xf numFmtId="0" fontId="14" fillId="0" borderId="1" xfId="0" applyFont="1" applyBorder="1" applyAlignment="1">
      <alignment horizontal="justify" vertical="center" wrapText="1"/>
    </xf>
    <xf numFmtId="0" fontId="10" fillId="0" borderId="1" xfId="0" applyFont="1" applyBorder="1">
      <alignment vertical="center"/>
    </xf>
    <xf numFmtId="0" fontId="5" fillId="0" borderId="0" xfId="0" applyFont="1" applyFill="1" applyAlignment="1">
      <alignment horizontal="left" vertical="center"/>
    </xf>
    <xf numFmtId="0" fontId="1" fillId="0" borderId="1" xfId="0" applyFont="1" applyFill="1" applyBorder="1" applyAlignment="1">
      <alignment horizontal="center" vertical="center" wrapText="1"/>
    </xf>
    <xf numFmtId="179" fontId="1" fillId="0" borderId="1" xfId="0" applyNumberFormat="1" applyFont="1" applyFill="1" applyBorder="1" applyAlignment="1">
      <alignment horizontal="right" vertical="center" wrapText="1"/>
    </xf>
    <xf numFmtId="10" fontId="0" fillId="0" borderId="5" xfId="0" applyNumberFormat="1" applyFont="1" applyFill="1" applyBorder="1" applyAlignment="1">
      <alignment horizontal="center" vertical="center"/>
    </xf>
    <xf numFmtId="0" fontId="15" fillId="0" borderId="0" xfId="0" applyFont="1" applyFill="1" applyBorder="1" applyAlignment="1">
      <alignment vertical="center" wrapText="1"/>
    </xf>
    <xf numFmtId="0" fontId="16" fillId="0" borderId="0"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 fillId="0" borderId="6" xfId="0" applyFont="1" applyFill="1" applyBorder="1" applyAlignment="1">
      <alignment horizontal="left" vertical="center" wrapText="1"/>
    </xf>
    <xf numFmtId="4" fontId="1" fillId="0" borderId="6" xfId="0" applyNumberFormat="1" applyFont="1" applyFill="1" applyBorder="1" applyAlignment="1">
      <alignment horizontal="right" vertical="center" wrapText="1"/>
    </xf>
    <xf numFmtId="4" fontId="1" fillId="0" borderId="7" xfId="0" applyNumberFormat="1" applyFont="1" applyFill="1" applyBorder="1" applyAlignment="1">
      <alignment horizontal="right" vertical="center" wrapText="1"/>
    </xf>
    <xf numFmtId="0" fontId="1" fillId="0" borderId="8" xfId="0" applyFont="1" applyFill="1" applyBorder="1" applyAlignment="1">
      <alignment horizontal="left" vertical="center" wrapText="1"/>
    </xf>
    <xf numFmtId="4" fontId="18" fillId="0" borderId="1" xfId="0" applyNumberFormat="1" applyFont="1" applyFill="1" applyBorder="1" applyAlignment="1">
      <alignment horizontal="right" vertical="center" wrapText="1"/>
    </xf>
    <xf numFmtId="0" fontId="5" fillId="0" borderId="1" xfId="0" applyFont="1" applyFill="1" applyBorder="1" applyAlignment="1">
      <alignment horizontal="center" vertical="center"/>
    </xf>
    <xf numFmtId="180" fontId="18" fillId="0" borderId="6" xfId="0" applyNumberFormat="1" applyFont="1" applyFill="1" applyBorder="1" applyAlignment="1">
      <alignment vertical="center" wrapText="1"/>
    </xf>
    <xf numFmtId="0" fontId="0" fillId="0" borderId="1" xfId="0" applyFont="1" applyFill="1" applyBorder="1" applyAlignment="1">
      <alignment vertical="center" wrapText="1"/>
    </xf>
    <xf numFmtId="0" fontId="18" fillId="0" borderId="6" xfId="0" applyFont="1" applyFill="1" applyBorder="1" applyAlignment="1">
      <alignment vertical="center" wrapText="1"/>
    </xf>
    <xf numFmtId="4" fontId="18" fillId="0" borderId="6" xfId="0" applyNumberFormat="1" applyFont="1" applyFill="1" applyBorder="1" applyAlignment="1">
      <alignment vertical="center" wrapText="1"/>
    </xf>
    <xf numFmtId="0" fontId="19" fillId="0" borderId="0" xfId="0" applyFont="1" applyFill="1" applyAlignment="1">
      <alignment horizontal="center" vertical="center" wrapText="1"/>
    </xf>
    <xf numFmtId="0" fontId="18" fillId="0" borderId="0" xfId="0" applyFont="1" applyFill="1" applyAlignment="1">
      <alignment horizontal="left" vertical="center" wrapText="1"/>
    </xf>
    <xf numFmtId="0" fontId="18" fillId="0" borderId="0" xfId="0" applyFont="1" applyFill="1" applyBorder="1" applyAlignment="1">
      <alignment horizontal="center" vertical="center" wrapText="1"/>
    </xf>
    <xf numFmtId="0" fontId="18" fillId="0" borderId="1" xfId="0" applyFont="1" applyFill="1" applyBorder="1" applyAlignment="1">
      <alignment horizontal="center" vertical="center" wrapText="1"/>
    </xf>
    <xf numFmtId="181" fontId="18" fillId="0" borderId="1" xfId="0" applyNumberFormat="1" applyFont="1" applyFill="1" applyBorder="1" applyAlignment="1">
      <alignment vertical="center" wrapText="1"/>
    </xf>
    <xf numFmtId="10" fontId="18" fillId="0" borderId="1" xfId="3" applyNumberFormat="1" applyFont="1" applyFill="1" applyBorder="1" applyAlignment="1">
      <alignment vertical="center" wrapText="1"/>
    </xf>
    <xf numFmtId="0" fontId="18" fillId="0" borderId="0" xfId="0" applyFont="1" applyFill="1" applyBorder="1" applyAlignment="1">
      <alignment horizontal="right" vertical="center" wrapText="1"/>
    </xf>
    <xf numFmtId="0" fontId="1" fillId="0" borderId="0" xfId="0" applyFont="1" applyFill="1" applyBorder="1" applyAlignment="1">
      <alignment vertical="center" wrapText="1"/>
    </xf>
    <xf numFmtId="0" fontId="1" fillId="0" borderId="6" xfId="0" applyFont="1" applyFill="1" applyBorder="1" applyAlignment="1">
      <alignment vertical="center" wrapText="1"/>
    </xf>
    <xf numFmtId="4" fontId="1" fillId="0" borderId="6" xfId="0" applyNumberFormat="1" applyFont="1" applyFill="1" applyBorder="1" applyAlignment="1">
      <alignment vertical="center" wrapText="1"/>
    </xf>
    <xf numFmtId="0" fontId="5" fillId="0" borderId="0" xfId="0" applyFont="1" applyFill="1" applyAlignment="1">
      <alignment horizontal="right" vertical="center"/>
    </xf>
    <xf numFmtId="0" fontId="15" fillId="0" borderId="0" xfId="0" applyFont="1" applyFill="1" applyAlignment="1">
      <alignment vertical="center" wrapText="1"/>
    </xf>
    <xf numFmtId="0" fontId="20" fillId="0" borderId="0" xfId="0" applyFont="1" applyFill="1" applyBorder="1" applyAlignment="1">
      <alignment horizontal="center" vertical="center" wrapText="1"/>
    </xf>
    <xf numFmtId="182" fontId="0" fillId="0" borderId="0" xfId="0" applyNumberFormat="1">
      <alignment vertical="center"/>
    </xf>
    <xf numFmtId="0" fontId="3" fillId="0" borderId="0" xfId="0" applyFont="1" applyAlignment="1">
      <alignment horizontal="center" vertical="center"/>
    </xf>
    <xf numFmtId="0" fontId="0" fillId="0" borderId="9" xfId="0" applyBorder="1" applyAlignment="1">
      <alignment vertical="center"/>
    </xf>
    <xf numFmtId="182" fontId="0" fillId="0" borderId="9" xfId="0" applyNumberFormat="1" applyBorder="1" applyAlignment="1">
      <alignment vertical="center"/>
    </xf>
    <xf numFmtId="0" fontId="0" fillId="0" borderId="9" xfId="0" applyBorder="1" applyAlignment="1">
      <alignment horizontal="right" vertical="center"/>
    </xf>
    <xf numFmtId="0" fontId="0" fillId="0" borderId="4" xfId="0" applyBorder="1" applyAlignment="1">
      <alignment horizontal="center" vertical="center" wrapText="1"/>
    </xf>
    <xf numFmtId="182" fontId="0" fillId="0" borderId="1" xfId="0" applyNumberFormat="1" applyBorder="1" applyAlignment="1">
      <alignment horizontal="center" vertical="center" wrapText="1"/>
    </xf>
    <xf numFmtId="0" fontId="0" fillId="0" borderId="10" xfId="0" applyBorder="1" applyAlignment="1">
      <alignment horizontal="center" vertical="center" wrapText="1"/>
    </xf>
    <xf numFmtId="0" fontId="0" fillId="0" borderId="0" xfId="0" applyBorder="1">
      <alignment vertical="center"/>
    </xf>
    <xf numFmtId="0" fontId="0" fillId="0" borderId="11" xfId="0" applyFont="1" applyBorder="1">
      <alignment vertical="center"/>
    </xf>
    <xf numFmtId="182" fontId="0" fillId="0" borderId="11" xfId="0" applyNumberFormat="1" applyBorder="1">
      <alignment vertical="center"/>
    </xf>
    <xf numFmtId="178" fontId="0" fillId="0" borderId="12" xfId="0" applyNumberFormat="1" applyFont="1" applyBorder="1">
      <alignment vertical="center"/>
    </xf>
    <xf numFmtId="0" fontId="21" fillId="0" borderId="0" xfId="0" applyFont="1" applyBorder="1">
      <alignment vertical="center"/>
    </xf>
    <xf numFmtId="0" fontId="0" fillId="0" borderId="0" xfId="0" applyFont="1">
      <alignment vertical="center"/>
    </xf>
    <xf numFmtId="0" fontId="0" fillId="0" borderId="11" xfId="0" applyBorder="1">
      <alignment vertical="center"/>
    </xf>
    <xf numFmtId="0" fontId="0" fillId="0" borderId="0" xfId="0" applyFont="1" applyBorder="1">
      <alignment vertical="center"/>
    </xf>
    <xf numFmtId="182" fontId="0" fillId="0" borderId="13" xfId="0" applyNumberFormat="1" applyFont="1" applyBorder="1" applyAlignment="1">
      <alignment horizontal="right" vertical="center"/>
    </xf>
    <xf numFmtId="182" fontId="0" fillId="0" borderId="0" xfId="0" applyNumberFormat="1" applyFont="1">
      <alignment vertical="center"/>
    </xf>
    <xf numFmtId="182" fontId="0" fillId="0" borderId="0" xfId="0" applyNumberFormat="1" applyFont="1" applyBorder="1" applyAlignment="1">
      <alignment horizontal="right" vertical="center"/>
    </xf>
    <xf numFmtId="182" fontId="0" fillId="0" borderId="12" xfId="0" applyNumberFormat="1" applyFont="1" applyBorder="1" applyAlignment="1">
      <alignment horizontal="right" vertical="center"/>
    </xf>
    <xf numFmtId="182" fontId="0" fillId="0" borderId="13" xfId="0" applyNumberFormat="1" applyFont="1" applyBorder="1">
      <alignment vertical="center"/>
    </xf>
    <xf numFmtId="0" fontId="0" fillId="0" borderId="0" xfId="0" applyFill="1" applyBorder="1">
      <alignment vertical="center"/>
    </xf>
    <xf numFmtId="0" fontId="22" fillId="0" borderId="3" xfId="0" applyFont="1" applyFill="1" applyBorder="1" applyAlignment="1">
      <alignment horizontal="center" vertical="center"/>
    </xf>
    <xf numFmtId="182" fontId="22" fillId="0" borderId="14" xfId="0" applyNumberFormat="1" applyFont="1" applyBorder="1" applyAlignment="1">
      <alignment horizontal="right" vertical="center"/>
    </xf>
    <xf numFmtId="178" fontId="22" fillId="0" borderId="14" xfId="0" applyNumberFormat="1" applyFont="1" applyBorder="1">
      <alignment vertical="center"/>
    </xf>
    <xf numFmtId="0" fontId="23" fillId="0" borderId="15" xfId="0" applyFont="1" applyBorder="1" applyAlignment="1">
      <alignment horizontal="left" wrapText="1"/>
    </xf>
    <xf numFmtId="0" fontId="24" fillId="0" borderId="0" xfId="0" applyFont="1" applyBorder="1" applyAlignment="1">
      <alignment wrapText="1"/>
    </xf>
    <xf numFmtId="0" fontId="0" fillId="0" borderId="0" xfId="0" applyAlignment="1">
      <alignment horizontal="left" vertical="center" wrapText="1"/>
    </xf>
    <xf numFmtId="0" fontId="0" fillId="0" borderId="0" xfId="0" applyFont="1" applyAlignment="1">
      <alignment horizontal="left" vertical="center" wrapText="1"/>
    </xf>
    <xf numFmtId="0" fontId="25" fillId="0" borderId="0" xfId="0" applyFont="1" applyFill="1" applyAlignment="1"/>
    <xf numFmtId="0" fontId="25" fillId="0" borderId="0" xfId="0" applyFont="1" applyFill="1" applyAlignment="1">
      <alignment vertical="center"/>
    </xf>
    <xf numFmtId="0" fontId="26" fillId="0" borderId="0" xfId="0" applyNumberFormat="1" applyFont="1" applyFill="1" applyAlignment="1" applyProtection="1">
      <alignment horizontal="center" vertical="center" wrapText="1"/>
    </xf>
    <xf numFmtId="0" fontId="25" fillId="0" borderId="0" xfId="0" applyNumberFormat="1" applyFont="1" applyFill="1" applyBorder="1" applyAlignment="1" applyProtection="1"/>
    <xf numFmtId="0" fontId="25" fillId="0" borderId="0" xfId="0" applyFont="1" applyFill="1" applyBorder="1" applyAlignment="1">
      <alignment horizontal="right" vertical="center"/>
    </xf>
    <xf numFmtId="0" fontId="27"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2" fillId="0" borderId="1" xfId="0" applyFont="1" applyFill="1" applyBorder="1" applyAlignment="1">
      <alignment horizontal="left" vertical="center" wrapText="1"/>
    </xf>
    <xf numFmtId="0" fontId="12" fillId="0" borderId="1" xfId="0" applyFont="1" applyFill="1" applyBorder="1" applyAlignment="1">
      <alignment horizontal="justify" vertical="center" wrapText="1"/>
    </xf>
    <xf numFmtId="0" fontId="0" fillId="0" borderId="1" xfId="0" applyFill="1" applyBorder="1">
      <alignment vertical="center"/>
    </xf>
    <xf numFmtId="0" fontId="10" fillId="0" borderId="0" xfId="0" applyNumberFormat="1" applyFont="1" applyFill="1" applyBorder="1" applyAlignment="1" applyProtection="1"/>
    <xf numFmtId="0" fontId="28" fillId="0" borderId="0" xfId="0" applyNumberFormat="1" applyFont="1" applyFill="1" applyBorder="1" applyAlignment="1" applyProtection="1">
      <alignment horizontal="center" vertical="center"/>
    </xf>
    <xf numFmtId="0" fontId="29" fillId="0" borderId="0" xfId="0" applyNumberFormat="1" applyFont="1" applyFill="1" applyBorder="1" applyAlignment="1" applyProtection="1"/>
    <xf numFmtId="0" fontId="26" fillId="0" borderId="0" xfId="0" applyNumberFormat="1" applyFont="1" applyFill="1" applyAlignment="1" applyProtection="1">
      <alignment horizontal="center" vertical="center"/>
    </xf>
    <xf numFmtId="0" fontId="30" fillId="0" borderId="0" xfId="0" applyNumberFormat="1" applyFont="1" applyFill="1" applyBorder="1" applyAlignment="1" applyProtection="1">
      <alignment horizontal="center" vertical="center"/>
    </xf>
    <xf numFmtId="0" fontId="29" fillId="0" borderId="0" xfId="0" applyFont="1" applyFill="1" applyAlignment="1"/>
    <xf numFmtId="0" fontId="27" fillId="0" borderId="1" xfId="0" applyFont="1" applyFill="1" applyBorder="1" applyAlignment="1">
      <alignment horizontal="left" vertical="center" wrapText="1"/>
    </xf>
    <xf numFmtId="0" fontId="25" fillId="0" borderId="0" xfId="0" applyFont="1" applyFill="1" applyBorder="1" applyAlignment="1">
      <alignment horizontal="center" vertical="center"/>
    </xf>
    <xf numFmtId="0" fontId="25" fillId="0" borderId="0" xfId="0" applyFont="1" applyFill="1" applyAlignment="1">
      <alignment horizontal="center" vertical="center"/>
    </xf>
    <xf numFmtId="0" fontId="27" fillId="0" borderId="0" xfId="0" applyFont="1" applyAlignment="1">
      <alignment horizontal="center" vertical="center" wrapText="1"/>
    </xf>
    <xf numFmtId="0" fontId="12" fillId="0" borderId="0" xfId="0" applyFont="1" applyAlignment="1">
      <alignment horizontal="center" vertical="center" wrapText="1"/>
    </xf>
    <xf numFmtId="0" fontId="31" fillId="0" borderId="0" xfId="0" applyFont="1" applyAlignment="1">
      <alignment horizontal="justify" vertical="center" wrapText="1"/>
    </xf>
    <xf numFmtId="0" fontId="12" fillId="0" borderId="0" xfId="0" applyFont="1" applyBorder="1" applyAlignment="1">
      <alignment horizontal="center" vertical="center" wrapText="1"/>
    </xf>
    <xf numFmtId="0" fontId="27" fillId="0" borderId="1" xfId="0" applyFont="1" applyBorder="1" applyAlignment="1">
      <alignment horizontal="center" vertical="center" wrapText="1"/>
    </xf>
    <xf numFmtId="0" fontId="12" fillId="0" borderId="1" xfId="0" applyFont="1" applyBorder="1" applyAlignment="1">
      <alignment horizontal="left" vertical="center" wrapText="1"/>
    </xf>
    <xf numFmtId="0" fontId="12" fillId="0" borderId="1" xfId="0" applyFont="1" applyBorder="1" applyAlignment="1">
      <alignment horizontal="center" vertical="center" wrapText="1"/>
    </xf>
    <xf numFmtId="0" fontId="22" fillId="0" borderId="0" xfId="0" applyFont="1" applyAlignment="1">
      <alignment horizontal="left" vertical="center"/>
    </xf>
    <xf numFmtId="183" fontId="0" fillId="0" borderId="0" xfId="0" applyNumberFormat="1">
      <alignment vertical="center"/>
    </xf>
    <xf numFmtId="0" fontId="0" fillId="0" borderId="0" xfId="0" applyFont="1" applyBorder="1" applyAlignment="1">
      <alignment vertical="center"/>
    </xf>
    <xf numFmtId="182" fontId="0" fillId="0" borderId="0" xfId="0" applyNumberFormat="1" applyBorder="1" applyAlignment="1">
      <alignment vertical="center"/>
    </xf>
    <xf numFmtId="0" fontId="0" fillId="0" borderId="0" xfId="0" applyBorder="1" applyAlignment="1">
      <alignment horizontal="right" vertical="center"/>
    </xf>
    <xf numFmtId="0" fontId="12" fillId="2" borderId="1" xfId="0" applyFont="1" applyFill="1" applyBorder="1" applyAlignment="1">
      <alignment horizontal="center" vertical="center" wrapText="1"/>
    </xf>
    <xf numFmtId="0" fontId="12" fillId="2" borderId="1" xfId="0" applyFont="1" applyFill="1" applyBorder="1" applyAlignment="1">
      <alignment horizontal="left" vertical="center" wrapText="1"/>
    </xf>
    <xf numFmtId="0" fontId="12" fillId="0" borderId="1" xfId="0" applyFont="1" applyBorder="1" applyAlignment="1">
      <alignment horizontal="right" vertical="center" wrapText="1"/>
    </xf>
    <xf numFmtId="9" fontId="12" fillId="0" borderId="1" xfId="0" applyNumberFormat="1" applyFont="1" applyBorder="1" applyAlignment="1">
      <alignment horizontal="center" vertical="center" wrapText="1"/>
    </xf>
    <xf numFmtId="0" fontId="0" fillId="0" borderId="0" xfId="0" applyAlignment="1">
      <alignment vertical="center"/>
    </xf>
    <xf numFmtId="0" fontId="0" fillId="0" borderId="0" xfId="0" applyBorder="1" applyAlignment="1">
      <alignment vertical="center"/>
    </xf>
    <xf numFmtId="0" fontId="27" fillId="0" borderId="16" xfId="0" applyFont="1" applyBorder="1" applyAlignment="1">
      <alignment horizontal="center" vertical="center" wrapText="1"/>
    </xf>
    <xf numFmtId="0" fontId="32" fillId="0" borderId="1" xfId="0" applyFont="1" applyBorder="1" applyAlignment="1">
      <alignment horizontal="center" vertical="center" wrapText="1"/>
    </xf>
    <xf numFmtId="0" fontId="27" fillId="0" borderId="5" xfId="0" applyFont="1" applyBorder="1" applyAlignment="1">
      <alignment horizontal="center" vertical="center" wrapText="1"/>
    </xf>
    <xf numFmtId="0" fontId="12" fillId="0" borderId="1" xfId="0" applyFont="1" applyBorder="1" applyAlignment="1">
      <alignment horizontal="left" vertical="center" wrapText="1" indent="1"/>
    </xf>
    <xf numFmtId="0" fontId="12" fillId="0" borderId="1" xfId="0" applyFont="1" applyFill="1" applyBorder="1" applyAlignment="1">
      <alignment horizontal="right" vertical="center" wrapText="1"/>
    </xf>
    <xf numFmtId="0" fontId="22" fillId="0" borderId="0" xfId="0" applyFont="1" applyFill="1" applyBorder="1" applyAlignment="1">
      <alignment horizontal="center" vertical="center"/>
    </xf>
    <xf numFmtId="182" fontId="0" fillId="0" borderId="0" xfId="0" applyNumberFormat="1" applyFont="1" applyBorder="1">
      <alignment vertical="center"/>
    </xf>
    <xf numFmtId="183" fontId="0" fillId="0" borderId="0" xfId="0" applyNumberFormat="1" applyFont="1" applyBorder="1">
      <alignment vertical="center"/>
    </xf>
    <xf numFmtId="178" fontId="0" fillId="0" borderId="0" xfId="0" applyNumberFormat="1" applyFont="1" applyBorder="1">
      <alignment vertical="center"/>
    </xf>
    <xf numFmtId="0" fontId="10" fillId="0" borderId="0" xfId="0" applyFont="1" applyFill="1" applyBorder="1" applyAlignment="1">
      <alignment horizontal="left" vertical="center" wrapText="1"/>
    </xf>
    <xf numFmtId="10" fontId="12" fillId="0" borderId="1" xfId="0" applyNumberFormat="1" applyFont="1" applyBorder="1" applyAlignment="1">
      <alignment horizontal="center" vertical="center" wrapText="1"/>
    </xf>
    <xf numFmtId="0" fontId="0" fillId="0" borderId="1" xfId="0" applyBorder="1">
      <alignment vertical="center"/>
    </xf>
    <xf numFmtId="0" fontId="24" fillId="0" borderId="0" xfId="0" applyFont="1">
      <alignment vertical="center"/>
    </xf>
    <xf numFmtId="0" fontId="33" fillId="0" borderId="0" xfId="0" applyFont="1" applyAlignment="1">
      <alignment horizontal="center" vertical="center" wrapText="1"/>
    </xf>
    <xf numFmtId="0" fontId="34" fillId="0" borderId="0" xfId="0" applyFont="1" applyAlignment="1">
      <alignment horizontal="center" vertical="center" wrapText="1"/>
    </xf>
    <xf numFmtId="0" fontId="34" fillId="0" borderId="0" xfId="0" applyFont="1" applyAlignment="1">
      <alignment horizontal="right" vertical="center" wrapText="1"/>
    </xf>
    <xf numFmtId="0" fontId="35" fillId="0" borderId="1" xfId="0" applyFont="1" applyBorder="1" applyAlignment="1">
      <alignment horizontal="center" vertical="center" wrapText="1"/>
    </xf>
    <xf numFmtId="0" fontId="35" fillId="0" borderId="1" xfId="0" applyFont="1" applyBorder="1" applyAlignment="1">
      <alignment horizontal="left" vertical="center" wrapText="1"/>
    </xf>
    <xf numFmtId="0" fontId="34" fillId="0" borderId="1" xfId="0" applyFont="1" applyBorder="1" applyAlignment="1">
      <alignment horizontal="justify" vertical="center" wrapText="1"/>
    </xf>
    <xf numFmtId="0" fontId="34" fillId="0" borderId="1" xfId="0" applyFont="1" applyBorder="1" applyAlignment="1">
      <alignment horizontal="left" vertical="center" wrapText="1"/>
    </xf>
    <xf numFmtId="0" fontId="36" fillId="0" borderId="0" xfId="0" applyFont="1">
      <alignment vertical="center"/>
    </xf>
    <xf numFmtId="0" fontId="0" fillId="0" borderId="9" xfId="0" applyFont="1" applyBorder="1" applyAlignment="1">
      <alignment vertical="center"/>
    </xf>
    <xf numFmtId="0" fontId="0" fillId="0" borderId="1" xfId="0" applyBorder="1" applyAlignment="1">
      <alignment horizontal="center" vertical="center" wrapText="1"/>
    </xf>
    <xf numFmtId="177" fontId="0" fillId="0" borderId="13" xfId="0" applyNumberFormat="1" applyFont="1" applyBorder="1" applyAlignment="1">
      <alignment horizontal="right" vertical="center"/>
    </xf>
    <xf numFmtId="0" fontId="0" fillId="0" borderId="11" xfId="0" applyFont="1" applyBorder="1" applyAlignment="1">
      <alignment vertical="center" wrapText="1"/>
    </xf>
    <xf numFmtId="0" fontId="0" fillId="0" borderId="11" xfId="0" applyFont="1" applyBorder="1" applyAlignment="1">
      <alignment horizontal="left" vertical="center"/>
    </xf>
    <xf numFmtId="177" fontId="36" fillId="0" borderId="13" xfId="0" applyNumberFormat="1" applyFont="1" applyBorder="1" applyAlignment="1">
      <alignment horizontal="right" vertical="center"/>
    </xf>
    <xf numFmtId="177" fontId="0" fillId="0" borderId="12" xfId="0" applyNumberFormat="1" applyFont="1" applyBorder="1" applyAlignment="1">
      <alignment horizontal="right" vertical="center"/>
    </xf>
    <xf numFmtId="0" fontId="22" fillId="0" borderId="11" xfId="0" applyFont="1" applyBorder="1" applyAlignment="1">
      <alignment horizontal="left" vertical="center"/>
    </xf>
    <xf numFmtId="177" fontId="22" fillId="0" borderId="13" xfId="0" applyNumberFormat="1" applyFont="1" applyBorder="1" applyAlignment="1">
      <alignment horizontal="right" vertical="center"/>
    </xf>
    <xf numFmtId="178" fontId="22" fillId="0" borderId="0" xfId="0" applyNumberFormat="1" applyFont="1" applyBorder="1">
      <alignment vertical="center"/>
    </xf>
    <xf numFmtId="0" fontId="0" fillId="0" borderId="11" xfId="0" applyBorder="1" applyAlignment="1">
      <alignment vertical="center"/>
    </xf>
    <xf numFmtId="0" fontId="22" fillId="0" borderId="9" xfId="0" applyFont="1" applyFill="1" applyBorder="1" applyAlignment="1">
      <alignment horizontal="center" vertical="center"/>
    </xf>
    <xf numFmtId="177" fontId="22" fillId="0" borderId="5" xfId="0" applyNumberFormat="1" applyFont="1" applyBorder="1" applyAlignment="1">
      <alignment horizontal="right" vertical="center"/>
    </xf>
    <xf numFmtId="178" fontId="22" fillId="0" borderId="9" xfId="0" applyNumberFormat="1" applyFont="1" applyBorder="1">
      <alignment vertical="center"/>
    </xf>
    <xf numFmtId="177" fontId="0" fillId="0" borderId="13" xfId="0" applyNumberFormat="1" applyFont="1" applyBorder="1" applyAlignment="1">
      <alignment horizontal="left" vertical="center"/>
    </xf>
    <xf numFmtId="177" fontId="0" fillId="0" borderId="0" xfId="0" applyNumberFormat="1" applyFont="1" applyBorder="1" applyAlignment="1">
      <alignment horizontal="right" vertical="center"/>
    </xf>
    <xf numFmtId="0" fontId="22" fillId="0" borderId="11" xfId="0" applyFont="1" applyFill="1" applyBorder="1" applyAlignment="1">
      <alignment horizontal="left" vertical="center"/>
    </xf>
    <xf numFmtId="177" fontId="22" fillId="0" borderId="12" xfId="0" applyNumberFormat="1" applyFont="1" applyBorder="1" applyAlignment="1">
      <alignment horizontal="right" vertical="center"/>
    </xf>
    <xf numFmtId="178" fontId="22" fillId="0" borderId="12" xfId="0" applyNumberFormat="1" applyFont="1" applyBorder="1">
      <alignment vertical="center"/>
    </xf>
    <xf numFmtId="177" fontId="22" fillId="0" borderId="14" xfId="0" applyNumberFormat="1" applyFont="1" applyBorder="1" applyAlignment="1">
      <alignment horizontal="right" vertical="center"/>
    </xf>
    <xf numFmtId="0" fontId="10" fillId="0" borderId="0" xfId="0" applyFont="1" applyFill="1" applyBorder="1" applyAlignment="1">
      <alignment horizontal="left" vertical="top" wrapText="1"/>
    </xf>
    <xf numFmtId="0" fontId="27" fillId="0" borderId="0" xfId="0" applyFont="1" applyBorder="1" applyAlignment="1">
      <alignment horizontal="center" vertical="center" wrapText="1"/>
    </xf>
    <xf numFmtId="0" fontId="12" fillId="0" borderId="0" xfId="0" applyFont="1" applyBorder="1" applyAlignment="1">
      <alignment horizontal="right" vertical="center" wrapText="1"/>
    </xf>
    <xf numFmtId="0" fontId="27" fillId="0" borderId="1" xfId="0" applyFont="1" applyBorder="1" applyAlignment="1">
      <alignment horizontal="left" vertical="center" wrapText="1"/>
    </xf>
    <xf numFmtId="0" fontId="12" fillId="0" borderId="1" xfId="0" applyFont="1" applyBorder="1" applyAlignment="1">
      <alignment horizontal="justify" vertical="center" wrapText="1"/>
    </xf>
    <xf numFmtId="0" fontId="22" fillId="0" borderId="0" xfId="0" applyFont="1" applyBorder="1" applyAlignment="1">
      <alignment horizontal="left" vertical="center"/>
    </xf>
    <xf numFmtId="0" fontId="27" fillId="2" borderId="1" xfId="0" applyFont="1" applyFill="1" applyBorder="1" applyAlignment="1">
      <alignment horizontal="center" vertical="center" wrapText="1"/>
    </xf>
    <xf numFmtId="0" fontId="0" fillId="0" borderId="0" xfId="0" applyFill="1" applyAlignment="1">
      <alignment vertical="center"/>
    </xf>
    <xf numFmtId="183" fontId="0" fillId="0" borderId="0" xfId="0" applyNumberFormat="1" applyFill="1" applyAlignment="1">
      <alignment horizontal="center" vertical="center"/>
    </xf>
    <xf numFmtId="0" fontId="3" fillId="0" borderId="0" xfId="0" applyFont="1" applyFill="1" applyAlignment="1">
      <alignment horizontal="center" vertical="center"/>
    </xf>
    <xf numFmtId="0" fontId="0" fillId="0" borderId="9" xfId="0" applyFill="1" applyBorder="1" applyAlignment="1">
      <alignment vertical="center"/>
    </xf>
    <xf numFmtId="183" fontId="0" fillId="0" borderId="9" xfId="0" applyNumberFormat="1" applyFill="1" applyBorder="1" applyAlignment="1">
      <alignment vertical="center"/>
    </xf>
    <xf numFmtId="0" fontId="0" fillId="0" borderId="1" xfId="0" applyFill="1" applyBorder="1" applyAlignment="1">
      <alignment vertical="center"/>
    </xf>
    <xf numFmtId="183" fontId="0" fillId="0" borderId="2" xfId="0" applyNumberFormat="1" applyFont="1" applyFill="1" applyBorder="1" applyAlignment="1">
      <alignment horizontal="center" vertical="center" wrapText="1"/>
    </xf>
    <xf numFmtId="0" fontId="0" fillId="0" borderId="11" xfId="0" applyFill="1" applyBorder="1" applyAlignment="1">
      <alignment vertical="center"/>
    </xf>
    <xf numFmtId="183" fontId="0" fillId="0" borderId="11" xfId="0" applyNumberFormat="1" applyFont="1" applyFill="1" applyBorder="1" applyAlignment="1">
      <alignment horizontal="right" vertical="center"/>
    </xf>
    <xf numFmtId="10" fontId="0" fillId="0" borderId="11" xfId="3" applyNumberFormat="1" applyFont="1" applyFill="1" applyBorder="1" applyAlignment="1">
      <alignment horizontal="right" vertical="center"/>
    </xf>
    <xf numFmtId="177" fontId="0" fillId="0" borderId="0" xfId="0" applyNumberFormat="1" applyFont="1" applyFill="1" applyBorder="1" applyAlignment="1">
      <alignment horizontal="right" vertical="center"/>
    </xf>
    <xf numFmtId="0" fontId="0" fillId="0" borderId="0" xfId="0" applyFill="1" applyBorder="1" applyAlignment="1">
      <alignment vertical="center"/>
    </xf>
    <xf numFmtId="0" fontId="0" fillId="0" borderId="3" xfId="0" applyFill="1" applyBorder="1" applyAlignment="1">
      <alignment vertical="center"/>
    </xf>
    <xf numFmtId="0" fontId="0" fillId="0" borderId="2" xfId="0" applyFill="1" applyBorder="1" applyAlignment="1">
      <alignment horizontal="center" vertical="center"/>
    </xf>
    <xf numFmtId="0" fontId="0" fillId="0" borderId="1" xfId="0" applyFill="1" applyBorder="1" applyAlignment="1">
      <alignment horizontal="center" vertical="center"/>
    </xf>
    <xf numFmtId="0" fontId="0" fillId="0" borderId="4" xfId="0" applyFill="1" applyBorder="1" applyAlignment="1">
      <alignment horizontal="center" vertical="center"/>
    </xf>
    <xf numFmtId="10" fontId="0" fillId="0" borderId="1" xfId="3" applyNumberFormat="1" applyFont="1" applyFill="1" applyBorder="1" applyAlignment="1">
      <alignment horizontal="right" vertical="center"/>
    </xf>
    <xf numFmtId="177" fontId="0" fillId="0" borderId="0" xfId="0" applyNumberFormat="1" applyFill="1" applyAlignment="1">
      <alignment vertical="center"/>
    </xf>
    <xf numFmtId="0" fontId="0" fillId="0" borderId="1" xfId="0" applyFont="1" applyBorder="1" applyAlignment="1">
      <alignment horizontal="center" vertical="center" wrapText="1"/>
    </xf>
    <xf numFmtId="177" fontId="21" fillId="0" borderId="0" xfId="0" applyNumberFormat="1" applyFont="1" applyBorder="1">
      <alignment vertical="center"/>
    </xf>
    <xf numFmtId="177" fontId="37" fillId="0" borderId="12" xfId="0" applyNumberFormat="1" applyFont="1" applyBorder="1" applyAlignment="1">
      <alignment horizontal="right" vertical="center"/>
    </xf>
    <xf numFmtId="177" fontId="0" fillId="0" borderId="11" xfId="0" applyNumberFormat="1" applyFont="1" applyBorder="1" applyAlignment="1">
      <alignment horizontal="right" vertical="center"/>
    </xf>
    <xf numFmtId="0" fontId="0" fillId="0" borderId="11" xfId="0" applyFont="1" applyBorder="1" applyAlignment="1">
      <alignment vertical="center"/>
    </xf>
    <xf numFmtId="177" fontId="37" fillId="0" borderId="0" xfId="0" applyNumberFormat="1" applyFont="1" applyBorder="1" applyAlignment="1">
      <alignment horizontal="right" vertical="center"/>
    </xf>
    <xf numFmtId="177" fontId="38" fillId="0" borderId="11" xfId="0" applyNumberFormat="1" applyFont="1" applyBorder="1" applyAlignment="1">
      <alignment horizontal="right" vertical="center"/>
    </xf>
    <xf numFmtId="0" fontId="22" fillId="0" borderId="3" xfId="0" applyFont="1" applyBorder="1" applyAlignment="1">
      <alignment horizontal="center" vertical="center"/>
    </xf>
    <xf numFmtId="177" fontId="38" fillId="0" borderId="3" xfId="0" applyNumberFormat="1" applyFont="1" applyBorder="1" applyAlignment="1">
      <alignment horizontal="right" vertical="center"/>
    </xf>
    <xf numFmtId="0" fontId="0" fillId="0" borderId="15" xfId="0" applyBorder="1">
      <alignment vertical="center"/>
    </xf>
    <xf numFmtId="183" fontId="39" fillId="0" borderId="12" xfId="0" applyNumberFormat="1" applyFont="1" applyBorder="1" applyAlignment="1">
      <alignment horizontal="right" vertical="center"/>
    </xf>
    <xf numFmtId="0" fontId="0" fillId="0" borderId="0" xfId="0" applyFont="1" applyFill="1" applyBorder="1" applyAlignment="1">
      <alignment horizontal="left" vertical="center"/>
    </xf>
    <xf numFmtId="177" fontId="38" fillId="0" borderId="12" xfId="0" applyNumberFormat="1" applyFont="1" applyBorder="1" applyAlignment="1">
      <alignment horizontal="right" vertical="center"/>
    </xf>
    <xf numFmtId="177" fontId="38" fillId="0" borderId="13" xfId="0" applyNumberFormat="1" applyFont="1" applyBorder="1" applyAlignment="1">
      <alignment horizontal="right" vertical="center"/>
    </xf>
    <xf numFmtId="0" fontId="0" fillId="0" borderId="0" xfId="0" applyFont="1" applyFill="1" applyBorder="1">
      <alignment vertical="center"/>
    </xf>
    <xf numFmtId="177" fontId="39" fillId="0" borderId="12" xfId="0" applyNumberFormat="1" applyFont="1" applyBorder="1" applyAlignment="1">
      <alignment horizontal="right" vertical="center"/>
    </xf>
    <xf numFmtId="177" fontId="38" fillId="0" borderId="14" xfId="0" applyNumberFormat="1" applyFont="1" applyBorder="1" applyAlignment="1">
      <alignment horizontal="right" vertical="center"/>
    </xf>
    <xf numFmtId="178" fontId="22" fillId="0" borderId="14" xfId="0" applyNumberFormat="1" applyFont="1" applyBorder="1" applyAlignment="1">
      <alignment horizontal="right" vertical="center"/>
    </xf>
    <xf numFmtId="0" fontId="40" fillId="0" borderId="0" xfId="0" applyFont="1" applyAlignment="1">
      <alignment horizontal="center" vertical="center"/>
    </xf>
    <xf numFmtId="0" fontId="19" fillId="0" borderId="0" xfId="0" applyFont="1" applyAlignment="1">
      <alignment horizontal="center" vertical="center"/>
    </xf>
    <xf numFmtId="0" fontId="41" fillId="0" borderId="0" xfId="0" applyFont="1" applyAlignment="1">
      <alignment horizontal="justify" vertical="center"/>
    </xf>
    <xf numFmtId="0" fontId="27" fillId="0" borderId="0" xfId="0" applyFont="1" applyAlignment="1">
      <alignment horizontal="justify" vertical="center"/>
    </xf>
    <xf numFmtId="0" fontId="42" fillId="0" borderId="0" xfId="0" applyFont="1">
      <alignment vertical="center"/>
    </xf>
    <xf numFmtId="0" fontId="43" fillId="0" borderId="0" xfId="0" applyFont="1" applyAlignment="1">
      <alignment vertical="center" wrapText="1"/>
    </xf>
    <xf numFmtId="0" fontId="44" fillId="0" borderId="0" xfId="0" applyFont="1" applyAlignment="1">
      <alignment horizontal="center" vertical="center" wrapText="1" shrinkToFit="1"/>
    </xf>
    <xf numFmtId="0" fontId="45" fillId="0" borderId="0" xfId="0" applyFont="1" applyAlignment="1">
      <alignment horizontal="center" vertical="center"/>
    </xf>
    <xf numFmtId="0" fontId="44" fillId="0" borderId="0" xfId="0" applyFont="1" applyAlignment="1">
      <alignment vertical="center" shrinkToFit="1"/>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style10" xfId="49"/>
    <cellStyle name="style14" xfId="50"/>
    <cellStyle name="常规 2" xfId="51"/>
    <cellStyle name="常规 4" xfId="52"/>
  </cellStyles>
  <tableStyles count="0" defaultTableStyle="TableStyleMedium9"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1" Type="http://schemas.openxmlformats.org/officeDocument/2006/relationships/sharedStrings" Target="sharedStrings.xml"/><Relationship Id="rId40" Type="http://schemas.openxmlformats.org/officeDocument/2006/relationships/styles" Target="styles.xml"/><Relationship Id="rId4" Type="http://schemas.openxmlformats.org/officeDocument/2006/relationships/worksheet" Target="worksheets/sheet4.xml"/><Relationship Id="rId39" Type="http://schemas.openxmlformats.org/officeDocument/2006/relationships/theme" Target="theme/theme1.xml"/><Relationship Id="rId38" Type="http://schemas.openxmlformats.org/officeDocument/2006/relationships/worksheet" Target="worksheets/sheet38.xml"/><Relationship Id="rId37" Type="http://schemas.openxmlformats.org/officeDocument/2006/relationships/worksheet" Target="worksheets/sheet37.xml"/><Relationship Id="rId36" Type="http://schemas.openxmlformats.org/officeDocument/2006/relationships/worksheet" Target="worksheets/sheet36.xml"/><Relationship Id="rId35" Type="http://schemas.openxmlformats.org/officeDocument/2006/relationships/worksheet" Target="worksheets/sheet35.xml"/><Relationship Id="rId34" Type="http://schemas.openxmlformats.org/officeDocument/2006/relationships/worksheet" Target="worksheets/sheet34.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7:J37"/>
  <sheetViews>
    <sheetView topLeftCell="A10" workbookViewId="0">
      <selection activeCell="F40" sqref="F40"/>
    </sheetView>
  </sheetViews>
  <sheetFormatPr defaultColWidth="8.9" defaultRowHeight="15"/>
  <cols>
    <col min="1" max="16384" width="8.9" style="238"/>
  </cols>
  <sheetData>
    <row r="7" ht="14.4" customHeight="1" spans="2:10">
      <c r="B7" s="239"/>
      <c r="C7" s="239"/>
      <c r="D7" s="239"/>
      <c r="E7" s="239"/>
      <c r="F7" s="239"/>
      <c r="G7" s="239"/>
      <c r="H7" s="239"/>
      <c r="I7" s="239"/>
      <c r="J7" s="239"/>
    </row>
    <row r="8" ht="14.4" customHeight="1" spans="2:10">
      <c r="B8" s="239"/>
      <c r="C8" s="239"/>
      <c r="D8" s="239"/>
      <c r="E8" s="239"/>
      <c r="F8" s="239"/>
      <c r="G8" s="239"/>
      <c r="H8" s="239"/>
      <c r="I8" s="239"/>
      <c r="J8" s="239"/>
    </row>
    <row r="9" ht="14.4" customHeight="1" spans="1:10">
      <c r="A9" s="239"/>
      <c r="B9" s="239"/>
      <c r="C9" s="239"/>
      <c r="D9" s="239"/>
      <c r="E9" s="239"/>
      <c r="F9" s="239"/>
      <c r="G9" s="239"/>
      <c r="H9" s="239"/>
      <c r="I9" s="239"/>
      <c r="J9" s="239"/>
    </row>
    <row r="10" ht="14.4" customHeight="1" spans="1:10">
      <c r="A10" s="240" t="s">
        <v>0</v>
      </c>
      <c r="B10" s="240"/>
      <c r="C10" s="240"/>
      <c r="D10" s="240"/>
      <c r="E10" s="240"/>
      <c r="F10" s="240"/>
      <c r="G10" s="240"/>
      <c r="H10" s="240"/>
      <c r="I10" s="240"/>
      <c r="J10" s="242"/>
    </row>
    <row r="11" ht="14.4" customHeight="1" spans="1:10">
      <c r="A11" s="240"/>
      <c r="B11" s="240"/>
      <c r="C11" s="240"/>
      <c r="D11" s="240"/>
      <c r="E11" s="240"/>
      <c r="F11" s="240"/>
      <c r="G11" s="240"/>
      <c r="H11" s="240"/>
      <c r="I11" s="240"/>
      <c r="J11" s="242"/>
    </row>
    <row r="12" ht="14.4" customHeight="1" spans="1:10">
      <c r="A12" s="240"/>
      <c r="B12" s="240"/>
      <c r="C12" s="240"/>
      <c r="D12" s="240"/>
      <c r="E12" s="240"/>
      <c r="F12" s="240"/>
      <c r="G12" s="240"/>
      <c r="H12" s="240"/>
      <c r="I12" s="240"/>
      <c r="J12" s="242"/>
    </row>
    <row r="13" ht="14.4" customHeight="1" spans="1:10">
      <c r="A13" s="240"/>
      <c r="B13" s="240"/>
      <c r="C13" s="240"/>
      <c r="D13" s="240"/>
      <c r="E13" s="240"/>
      <c r="F13" s="240"/>
      <c r="G13" s="240"/>
      <c r="H13" s="240"/>
      <c r="I13" s="240"/>
      <c r="J13" s="242"/>
    </row>
    <row r="14" ht="14.4" customHeight="1" spans="1:10">
      <c r="A14" s="240"/>
      <c r="B14" s="240"/>
      <c r="C14" s="240"/>
      <c r="D14" s="240"/>
      <c r="E14" s="240"/>
      <c r="F14" s="240"/>
      <c r="G14" s="240"/>
      <c r="H14" s="240"/>
      <c r="I14" s="240"/>
      <c r="J14" s="242"/>
    </row>
    <row r="15" ht="14.4" customHeight="1" spans="1:10">
      <c r="A15" s="240"/>
      <c r="B15" s="240"/>
      <c r="C15" s="240"/>
      <c r="D15" s="240"/>
      <c r="E15" s="240"/>
      <c r="F15" s="240"/>
      <c r="G15" s="240"/>
      <c r="H15" s="240"/>
      <c r="I15" s="240"/>
      <c r="J15" s="242"/>
    </row>
    <row r="16" ht="14.4" customHeight="1" spans="1:10">
      <c r="A16" s="240"/>
      <c r="B16" s="240"/>
      <c r="C16" s="240"/>
      <c r="D16" s="240"/>
      <c r="E16" s="240"/>
      <c r="F16" s="240"/>
      <c r="G16" s="240"/>
      <c r="H16" s="240"/>
      <c r="I16" s="240"/>
      <c r="J16" s="242"/>
    </row>
    <row r="17" ht="34.5" customHeight="1" spans="1:9">
      <c r="A17" s="240"/>
      <c r="B17" s="240"/>
      <c r="C17" s="240"/>
      <c r="D17" s="240"/>
      <c r="E17" s="240"/>
      <c r="F17" s="240"/>
      <c r="G17" s="240"/>
      <c r="H17" s="240"/>
      <c r="I17" s="240"/>
    </row>
    <row r="18" ht="34.5" spans="2:9">
      <c r="B18" s="239"/>
      <c r="C18" s="239"/>
      <c r="D18" s="239"/>
      <c r="E18" s="239"/>
      <c r="F18" s="239"/>
      <c r="G18" s="239"/>
      <c r="H18" s="239"/>
      <c r="I18" s="239"/>
    </row>
    <row r="19" ht="34.5" spans="2:9">
      <c r="B19" s="239"/>
      <c r="C19" s="239"/>
      <c r="D19" s="239"/>
      <c r="E19" s="239"/>
      <c r="F19" s="239"/>
      <c r="G19" s="239"/>
      <c r="H19" s="239"/>
      <c r="I19" s="239"/>
    </row>
    <row r="20" ht="34.5" spans="2:9">
      <c r="B20" s="239"/>
      <c r="C20" s="239"/>
      <c r="D20" s="239"/>
      <c r="E20" s="239"/>
      <c r="F20" s="239"/>
      <c r="G20" s="239"/>
      <c r="H20" s="239"/>
      <c r="I20" s="239"/>
    </row>
    <row r="21" ht="34.5" spans="2:9">
      <c r="B21" s="239"/>
      <c r="C21" s="239"/>
      <c r="D21" s="239"/>
      <c r="E21" s="239"/>
      <c r="F21" s="239"/>
      <c r="G21" s="239"/>
      <c r="H21" s="239"/>
      <c r="I21" s="239"/>
    </row>
    <row r="36" ht="24" spans="3:8">
      <c r="C36" s="241" t="s">
        <v>1</v>
      </c>
      <c r="D36" s="241"/>
      <c r="E36" s="241"/>
      <c r="F36" s="241"/>
      <c r="G36" s="241"/>
      <c r="H36" s="241"/>
    </row>
    <row r="37" ht="24" spans="3:8">
      <c r="C37" s="241" t="s">
        <v>2</v>
      </c>
      <c r="D37" s="241"/>
      <c r="E37" s="241"/>
      <c r="F37" s="241"/>
      <c r="G37" s="241"/>
      <c r="H37" s="241"/>
    </row>
  </sheetData>
  <mergeCells count="3">
    <mergeCell ref="C36:H36"/>
    <mergeCell ref="C37:H37"/>
    <mergeCell ref="A10:I17"/>
  </mergeCells>
  <printOptions horizontalCentered="1"/>
  <pageMargins left="0.708661417322835" right="0.708661417322835" top="0.748031496062992" bottom="0.748031496062992" header="0.31496062992126" footer="0.31496062992126"/>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3"/>
  <sheetViews>
    <sheetView workbookViewId="0">
      <selection activeCell="A23" sqref="A23:F23"/>
    </sheetView>
  </sheetViews>
  <sheetFormatPr defaultColWidth="9" defaultRowHeight="14.25" outlineLevelCol="5"/>
  <cols>
    <col min="1" max="1" width="20.375" customWidth="1"/>
    <col min="2" max="6" width="12.875" customWidth="1"/>
  </cols>
  <sheetData>
    <row r="1" customHeight="1" spans="1:6">
      <c r="A1" s="192" t="s">
        <v>162</v>
      </c>
      <c r="B1" s="192"/>
      <c r="C1" s="192"/>
      <c r="D1" s="192"/>
      <c r="E1" s="192"/>
      <c r="F1" s="192"/>
    </row>
    <row r="2" ht="15.75" customHeight="1" spans="1:6">
      <c r="A2" s="192" t="s">
        <v>163</v>
      </c>
      <c r="B2" s="192"/>
      <c r="C2" s="192"/>
      <c r="D2" s="192"/>
      <c r="E2" s="193" t="s">
        <v>48</v>
      </c>
      <c r="F2" s="193"/>
    </row>
    <row r="3" spans="1:6">
      <c r="A3" s="136" t="s">
        <v>145</v>
      </c>
      <c r="B3" s="136" t="s">
        <v>164</v>
      </c>
      <c r="C3" s="136" t="s">
        <v>165</v>
      </c>
      <c r="D3" s="136" t="s">
        <v>165</v>
      </c>
      <c r="E3" s="136" t="s">
        <v>165</v>
      </c>
      <c r="F3" s="136" t="s">
        <v>157</v>
      </c>
    </row>
    <row r="4" spans="1:6">
      <c r="A4" s="194" t="s">
        <v>166</v>
      </c>
      <c r="B4" s="195"/>
      <c r="C4" s="195"/>
      <c r="D4" s="195"/>
      <c r="E4" s="195"/>
      <c r="F4" s="195"/>
    </row>
    <row r="5" spans="1:6">
      <c r="A5" s="137" t="s">
        <v>167</v>
      </c>
      <c r="B5" s="195"/>
      <c r="C5" s="195"/>
      <c r="D5" s="195"/>
      <c r="E5" s="195"/>
      <c r="F5" s="195"/>
    </row>
    <row r="6" spans="1:6">
      <c r="A6" s="137" t="s">
        <v>168</v>
      </c>
      <c r="B6" s="195"/>
      <c r="C6" s="195"/>
      <c r="D6" s="195"/>
      <c r="E6" s="195"/>
      <c r="F6" s="195"/>
    </row>
    <row r="7" spans="1:6">
      <c r="A7" s="137" t="s">
        <v>169</v>
      </c>
      <c r="B7" s="195"/>
      <c r="C7" s="195"/>
      <c r="D7" s="195"/>
      <c r="E7" s="195"/>
      <c r="F7" s="195"/>
    </row>
    <row r="8" spans="1:6">
      <c r="A8" s="137" t="s">
        <v>170</v>
      </c>
      <c r="B8" s="195"/>
      <c r="C8" s="195"/>
      <c r="D8" s="195"/>
      <c r="E8" s="195"/>
      <c r="F8" s="195"/>
    </row>
    <row r="9" spans="1:6">
      <c r="A9" s="194" t="s">
        <v>171</v>
      </c>
      <c r="B9" s="195"/>
      <c r="C9" s="195"/>
      <c r="D9" s="195"/>
      <c r="E9" s="195"/>
      <c r="F9" s="195"/>
    </row>
    <row r="10" spans="1:6">
      <c r="A10" s="137" t="s">
        <v>154</v>
      </c>
      <c r="B10" s="195"/>
      <c r="C10" s="195"/>
      <c r="D10" s="195"/>
      <c r="E10" s="195"/>
      <c r="F10" s="195"/>
    </row>
    <row r="11" spans="1:6">
      <c r="A11" s="137" t="s">
        <v>155</v>
      </c>
      <c r="B11" s="195"/>
      <c r="C11" s="195"/>
      <c r="D11" s="195"/>
      <c r="E11" s="195"/>
      <c r="F11" s="195"/>
    </row>
    <row r="12" ht="24" spans="1:6">
      <c r="A12" s="137" t="s">
        <v>156</v>
      </c>
      <c r="B12" s="195"/>
      <c r="C12" s="195"/>
      <c r="D12" s="195"/>
      <c r="E12" s="195"/>
      <c r="F12" s="195"/>
    </row>
    <row r="13" spans="1:6">
      <c r="A13" s="137" t="s">
        <v>172</v>
      </c>
      <c r="B13" s="195"/>
      <c r="C13" s="195"/>
      <c r="D13" s="195"/>
      <c r="E13" s="195"/>
      <c r="F13" s="195"/>
    </row>
    <row r="14" spans="1:6">
      <c r="A14" s="137" t="s">
        <v>173</v>
      </c>
      <c r="B14" s="195"/>
      <c r="C14" s="195"/>
      <c r="D14" s="195"/>
      <c r="E14" s="195"/>
      <c r="F14" s="195"/>
    </row>
    <row r="15" spans="1:6">
      <c r="A15" s="194" t="s">
        <v>174</v>
      </c>
      <c r="B15" s="195"/>
      <c r="C15" s="195"/>
      <c r="D15" s="195"/>
      <c r="E15" s="195"/>
      <c r="F15" s="195"/>
    </row>
    <row r="16" spans="1:6">
      <c r="A16" s="137" t="s">
        <v>175</v>
      </c>
      <c r="B16" s="195"/>
      <c r="C16" s="195"/>
      <c r="D16" s="195"/>
      <c r="E16" s="195"/>
      <c r="F16" s="195"/>
    </row>
    <row r="17" spans="1:6">
      <c r="A17" s="137" t="s">
        <v>175</v>
      </c>
      <c r="B17" s="195"/>
      <c r="C17" s="195"/>
      <c r="D17" s="195"/>
      <c r="E17" s="195"/>
      <c r="F17" s="195"/>
    </row>
    <row r="18" spans="1:6">
      <c r="A18" s="137" t="s">
        <v>175</v>
      </c>
      <c r="B18" s="195"/>
      <c r="C18" s="195"/>
      <c r="D18" s="195"/>
      <c r="E18" s="195"/>
      <c r="F18" s="195"/>
    </row>
    <row r="19" spans="1:6">
      <c r="A19" s="137" t="s">
        <v>175</v>
      </c>
      <c r="B19" s="195"/>
      <c r="C19" s="195"/>
      <c r="D19" s="195"/>
      <c r="E19" s="195"/>
      <c r="F19" s="195"/>
    </row>
    <row r="20" spans="1:6">
      <c r="A20" s="137" t="s">
        <v>157</v>
      </c>
      <c r="B20" s="195"/>
      <c r="C20" s="195"/>
      <c r="D20" s="195"/>
      <c r="E20" s="195"/>
      <c r="F20" s="195"/>
    </row>
    <row r="21" spans="1:6">
      <c r="A21" s="195"/>
      <c r="B21" s="195"/>
      <c r="C21" s="195"/>
      <c r="D21" s="195"/>
      <c r="E21" s="195"/>
      <c r="F21" s="195"/>
    </row>
    <row r="22" spans="1:6">
      <c r="A22" s="136" t="s">
        <v>176</v>
      </c>
      <c r="B22" s="195"/>
      <c r="C22" s="195"/>
      <c r="D22" s="195"/>
      <c r="E22" s="195"/>
      <c r="F22" s="195"/>
    </row>
    <row r="23" ht="24" customHeight="1" spans="1:6">
      <c r="A23" s="196" t="s">
        <v>161</v>
      </c>
      <c r="B23" s="196"/>
      <c r="C23" s="196"/>
      <c r="D23" s="196"/>
      <c r="E23" s="196"/>
      <c r="F23" s="196"/>
    </row>
  </sheetData>
  <mergeCells count="3">
    <mergeCell ref="A1:F1"/>
    <mergeCell ref="E2:F2"/>
    <mergeCell ref="A23:F23"/>
  </mergeCells>
  <pageMargins left="0.75" right="0.75" top="1" bottom="1" header="0.5" footer="0.5"/>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7"/>
  <sheetViews>
    <sheetView workbookViewId="0">
      <selection activeCell="A1" sqref="A1:D1"/>
    </sheetView>
  </sheetViews>
  <sheetFormatPr defaultColWidth="9" defaultRowHeight="14.25" outlineLevelCol="5"/>
  <cols>
    <col min="1" max="1" width="44.875" customWidth="1"/>
    <col min="2" max="4" width="15" customWidth="1"/>
  </cols>
  <sheetData>
    <row r="1" ht="26.25" customHeight="1" spans="1:4">
      <c r="A1" s="85" t="s">
        <v>177</v>
      </c>
      <c r="B1" s="85"/>
      <c r="C1" s="85"/>
      <c r="D1" s="85"/>
    </row>
    <row r="2" ht="19.5" customHeight="1" spans="1:4">
      <c r="A2" s="171" t="s">
        <v>178</v>
      </c>
      <c r="B2" s="86"/>
      <c r="C2" s="88" t="s">
        <v>48</v>
      </c>
      <c r="D2" s="88"/>
    </row>
    <row r="3" ht="52.5" customHeight="1" spans="1:5">
      <c r="A3" s="89" t="s">
        <v>49</v>
      </c>
      <c r="B3" s="172" t="s">
        <v>50</v>
      </c>
      <c r="C3" s="172" t="s">
        <v>51</v>
      </c>
      <c r="D3" s="91" t="s">
        <v>52</v>
      </c>
      <c r="E3" s="92"/>
    </row>
    <row r="4" ht="22.5" customHeight="1" spans="1:6">
      <c r="A4" s="185" t="s">
        <v>179</v>
      </c>
      <c r="B4" s="177"/>
      <c r="C4" s="177"/>
      <c r="D4" s="95">
        <f t="shared" ref="D4:D11" si="0">IF(B4&lt;&gt;0,(C4/B4-1)*100,0)</f>
        <v>0</v>
      </c>
      <c r="E4" s="99"/>
      <c r="F4" s="97"/>
    </row>
    <row r="5" ht="22.5" customHeight="1" spans="1:6">
      <c r="A5" s="185" t="s">
        <v>180</v>
      </c>
      <c r="B5" s="177">
        <v>2000</v>
      </c>
      <c r="C5" s="177">
        <v>2000</v>
      </c>
      <c r="D5" s="95">
        <f t="shared" si="0"/>
        <v>0</v>
      </c>
      <c r="E5" s="99"/>
      <c r="F5" s="186"/>
    </row>
    <row r="6" ht="22.5" customHeight="1" spans="1:6">
      <c r="A6" s="185" t="s">
        <v>181</v>
      </c>
      <c r="B6" s="177"/>
      <c r="C6" s="177"/>
      <c r="D6" s="95">
        <f t="shared" si="0"/>
        <v>0</v>
      </c>
      <c r="E6" s="99"/>
      <c r="F6" s="97"/>
    </row>
    <row r="7" ht="22.5" customHeight="1" spans="1:6">
      <c r="A7" s="185" t="s">
        <v>182</v>
      </c>
      <c r="B7" s="177">
        <v>100</v>
      </c>
      <c r="C7" s="177">
        <v>0</v>
      </c>
      <c r="D7" s="95">
        <f t="shared" si="0"/>
        <v>-100</v>
      </c>
      <c r="E7" s="99"/>
      <c r="F7" s="97"/>
    </row>
    <row r="8" ht="22.5" customHeight="1" spans="1:6">
      <c r="A8" s="185" t="s">
        <v>183</v>
      </c>
      <c r="B8" s="177">
        <v>200</v>
      </c>
      <c r="C8" s="177">
        <v>0</v>
      </c>
      <c r="D8" s="95">
        <f t="shared" si="0"/>
        <v>-100</v>
      </c>
      <c r="E8" s="99"/>
      <c r="F8" s="97"/>
    </row>
    <row r="9" ht="22.5" customHeight="1" spans="1:6">
      <c r="A9" s="185" t="s">
        <v>184</v>
      </c>
      <c r="B9" s="177"/>
      <c r="C9" s="177"/>
      <c r="D9" s="95">
        <f t="shared" si="0"/>
        <v>0</v>
      </c>
      <c r="E9" s="99"/>
      <c r="F9" s="97"/>
    </row>
    <row r="10" ht="22.5" customHeight="1" spans="1:6">
      <c r="A10" s="185" t="s">
        <v>185</v>
      </c>
      <c r="B10" s="177"/>
      <c r="C10" s="177"/>
      <c r="D10" s="95">
        <f t="shared" si="0"/>
        <v>0</v>
      </c>
      <c r="E10" s="99"/>
      <c r="F10" s="97"/>
    </row>
    <row r="11" ht="22.5" customHeight="1" spans="1:6">
      <c r="A11" s="185" t="s">
        <v>186</v>
      </c>
      <c r="B11" s="177">
        <v>3000</v>
      </c>
      <c r="C11" s="177">
        <v>4365</v>
      </c>
      <c r="D11" s="95">
        <f t="shared" si="0"/>
        <v>45.5</v>
      </c>
      <c r="E11" s="99"/>
      <c r="F11" s="97"/>
    </row>
    <row r="12" ht="22.5" customHeight="1" spans="1:6">
      <c r="A12" s="105"/>
      <c r="B12" s="177"/>
      <c r="C12" s="177"/>
      <c r="D12" s="95"/>
      <c r="E12" s="99"/>
      <c r="F12" s="97"/>
    </row>
    <row r="13" ht="22.5" customHeight="1" spans="1:6">
      <c r="A13" s="105"/>
      <c r="B13" s="177"/>
      <c r="C13" s="177"/>
      <c r="D13" s="95"/>
      <c r="E13" s="99"/>
      <c r="F13" s="97"/>
    </row>
    <row r="14" ht="22.5" customHeight="1" spans="1:6">
      <c r="A14" s="92"/>
      <c r="B14" s="177"/>
      <c r="C14" s="177"/>
      <c r="D14" s="95"/>
      <c r="E14" s="99"/>
      <c r="F14" s="97"/>
    </row>
    <row r="15" ht="22.5" customHeight="1" spans="1:6">
      <c r="A15" s="92"/>
      <c r="B15" s="177"/>
      <c r="C15" s="177"/>
      <c r="D15" s="95"/>
      <c r="E15" s="99"/>
      <c r="F15" s="97"/>
    </row>
    <row r="16" ht="22.5" customHeight="1" spans="1:6">
      <c r="A16" s="92"/>
      <c r="B16" s="177"/>
      <c r="C16" s="177"/>
      <c r="D16" s="95"/>
      <c r="E16" s="99"/>
      <c r="F16" s="97"/>
    </row>
    <row r="17" ht="22.5" customHeight="1" spans="1:6">
      <c r="A17" s="92"/>
      <c r="B17" s="177"/>
      <c r="C17" s="177"/>
      <c r="D17" s="95"/>
      <c r="E17" s="99"/>
      <c r="F17" s="97"/>
    </row>
    <row r="18" ht="22.5" customHeight="1" spans="1:6">
      <c r="A18" s="92"/>
      <c r="B18" s="177"/>
      <c r="C18" s="177"/>
      <c r="D18" s="95"/>
      <c r="E18" s="99"/>
      <c r="F18" s="97"/>
    </row>
    <row r="19" ht="22.5" customHeight="1" spans="1:6">
      <c r="A19" s="187" t="s">
        <v>187</v>
      </c>
      <c r="B19" s="188">
        <f>SUM(B4:B11)</f>
        <v>5300</v>
      </c>
      <c r="C19" s="188">
        <f>SUM(C4:C11)</f>
        <v>6365</v>
      </c>
      <c r="D19" s="189">
        <f>IF(B19&lt;&gt;0,(C19/B19-1)*100,0)</f>
        <v>20.0943396226415</v>
      </c>
      <c r="E19" s="99"/>
      <c r="F19" s="97"/>
    </row>
    <row r="20" ht="22.5" customHeight="1" spans="1:6">
      <c r="A20" s="178" t="s">
        <v>188</v>
      </c>
      <c r="B20" s="188">
        <f>SUM(B21:B24)</f>
        <v>3000</v>
      </c>
      <c r="C20" s="188">
        <f>SUM(C21:C24)</f>
        <v>7001</v>
      </c>
      <c r="D20" s="189">
        <f>IF(B20&lt;&gt;0,(C20/B20-1)*100,0)</f>
        <v>133.366666666667</v>
      </c>
      <c r="E20" s="97"/>
      <c r="F20" s="97"/>
    </row>
    <row r="21" ht="22.5" customHeight="1" spans="1:6">
      <c r="A21" s="105" t="s">
        <v>189</v>
      </c>
      <c r="B21" s="177"/>
      <c r="C21" s="177">
        <v>1</v>
      </c>
      <c r="D21" s="95">
        <f>IF(B21&lt;&gt;0,(C21/B21-1)*100,0)</f>
        <v>0</v>
      </c>
      <c r="E21" s="97"/>
      <c r="F21" s="97"/>
    </row>
    <row r="22" ht="22.5" customHeight="1" spans="1:6">
      <c r="A22" s="105" t="s">
        <v>190</v>
      </c>
      <c r="B22" s="177"/>
      <c r="C22" s="177"/>
      <c r="D22" s="95">
        <f>IF(B22&lt;&gt;0,(C22/B22-1)*100,0)</f>
        <v>0</v>
      </c>
      <c r="E22" s="97"/>
      <c r="F22" s="97"/>
    </row>
    <row r="23" ht="22.5" customHeight="1" spans="1:6">
      <c r="A23" s="105" t="s">
        <v>191</v>
      </c>
      <c r="B23" s="177"/>
      <c r="C23" s="177"/>
      <c r="D23" s="95"/>
      <c r="E23" s="97"/>
      <c r="F23" s="97"/>
    </row>
    <row r="24" ht="22.5" customHeight="1" spans="1:6">
      <c r="A24" s="105" t="s">
        <v>192</v>
      </c>
      <c r="B24" s="177">
        <v>3000</v>
      </c>
      <c r="C24" s="177">
        <v>7000</v>
      </c>
      <c r="D24" s="95">
        <f>IF(B24&lt;&gt;0,(C24/B24-1)*100,0)</f>
        <v>133.333333333333</v>
      </c>
      <c r="E24" s="97"/>
      <c r="F24" s="97"/>
    </row>
    <row r="25" ht="21" customHeight="1" spans="1:6">
      <c r="A25" s="106" t="s">
        <v>193</v>
      </c>
      <c r="B25" s="190">
        <f>SUM(B19:B20)</f>
        <v>8300</v>
      </c>
      <c r="C25" s="190">
        <f>SUM(C19:C20)</f>
        <v>13366</v>
      </c>
      <c r="D25" s="108">
        <f>IF(B25&lt;&gt;0,(C25/B25-1)*100,0)</f>
        <v>61.0361445783133</v>
      </c>
      <c r="E25" s="97"/>
      <c r="F25" s="97"/>
    </row>
    <row r="26" ht="30.75" customHeight="1" spans="1:4">
      <c r="A26" s="155"/>
      <c r="B26" s="99"/>
      <c r="C26" s="99"/>
      <c r="D26" s="158"/>
    </row>
    <row r="27" ht="36.75" customHeight="1" spans="1:4">
      <c r="A27" s="191"/>
      <c r="B27" s="191"/>
      <c r="C27" s="191"/>
      <c r="D27" s="191"/>
    </row>
  </sheetData>
  <mergeCells count="3">
    <mergeCell ref="A1:D1"/>
    <mergeCell ref="C2:D2"/>
    <mergeCell ref="A27:D27"/>
  </mergeCells>
  <pageMargins left="0.747916666666667" right="0.747916666666667" top="0.984027777777778" bottom="0.984027777777778" header="0.511805555555556" footer="0.511805555555556"/>
  <pageSetup paperSize="9" firstPageNumber="11" orientation="portrait" useFirstPageNumber="1"/>
  <headerFooter alignWithMargins="0">
    <oddFooter>&amp;C15</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5"/>
  <sheetViews>
    <sheetView showZeros="0" workbookViewId="0">
      <pane xSplit="1" ySplit="3" topLeftCell="B7" activePane="bottomRight" state="frozen"/>
      <selection/>
      <selection pane="topRight"/>
      <selection pane="bottomLeft"/>
      <selection pane="bottomRight" activeCell="K15" sqref="K15"/>
    </sheetView>
  </sheetViews>
  <sheetFormatPr defaultColWidth="9" defaultRowHeight="14.25" outlineLevelCol="5"/>
  <cols>
    <col min="1" max="1" width="35.7" customWidth="1"/>
    <col min="2" max="3" width="15" customWidth="1"/>
    <col min="4" max="4" width="15.1" customWidth="1"/>
    <col min="8" max="8" width="10.4" customWidth="1"/>
  </cols>
  <sheetData>
    <row r="1" ht="26.25" customHeight="1" spans="1:4">
      <c r="A1" s="85" t="s">
        <v>194</v>
      </c>
      <c r="B1" s="85"/>
      <c r="C1" s="85"/>
      <c r="D1" s="85"/>
    </row>
    <row r="2" ht="19.5" customHeight="1" spans="1:4">
      <c r="A2" s="171" t="s">
        <v>195</v>
      </c>
      <c r="B2" s="86"/>
      <c r="C2" s="88" t="s">
        <v>48</v>
      </c>
      <c r="D2" s="88"/>
    </row>
    <row r="3" ht="52.5" customHeight="1" spans="1:4">
      <c r="A3" s="89" t="s">
        <v>49</v>
      </c>
      <c r="B3" s="172" t="s">
        <v>50</v>
      </c>
      <c r="C3" s="172" t="s">
        <v>51</v>
      </c>
      <c r="D3" s="91" t="s">
        <v>52</v>
      </c>
    </row>
    <row r="4" ht="22.5" customHeight="1" spans="1:6">
      <c r="A4" s="93" t="s">
        <v>196</v>
      </c>
      <c r="B4" s="173"/>
      <c r="C4" s="173"/>
      <c r="D4" s="158"/>
      <c r="E4" s="97"/>
      <c r="F4" s="97"/>
    </row>
    <row r="5" ht="22.5" customHeight="1" spans="1:6">
      <c r="A5" s="93" t="s">
        <v>197</v>
      </c>
      <c r="B5" s="173"/>
      <c r="C5" s="173"/>
      <c r="D5" s="158"/>
      <c r="E5" s="97"/>
      <c r="F5" s="97"/>
    </row>
    <row r="6" ht="28.5" spans="1:6">
      <c r="A6" s="174" t="s">
        <v>198</v>
      </c>
      <c r="B6" s="173">
        <v>2000</v>
      </c>
      <c r="C6" s="173">
        <v>2000</v>
      </c>
      <c r="D6" s="158">
        <f>(C6/B6-1)*100</f>
        <v>0</v>
      </c>
      <c r="E6" s="97"/>
      <c r="F6" s="97"/>
    </row>
    <row r="7" ht="22.5" customHeight="1" spans="1:6">
      <c r="A7" s="93" t="s">
        <v>199</v>
      </c>
      <c r="B7" s="173"/>
      <c r="C7" s="173"/>
      <c r="D7" s="158"/>
      <c r="E7" s="97"/>
      <c r="F7" s="97"/>
    </row>
    <row r="8" ht="22.5" customHeight="1" spans="1:6">
      <c r="A8" s="93" t="s">
        <v>200</v>
      </c>
      <c r="B8" s="173">
        <v>100</v>
      </c>
      <c r="C8" s="173"/>
      <c r="D8" s="158">
        <f>(C8/B8-1)*100</f>
        <v>-100</v>
      </c>
      <c r="E8" s="97"/>
      <c r="F8" s="97"/>
    </row>
    <row r="9" ht="22.5" customHeight="1" spans="1:6">
      <c r="A9" s="93" t="s">
        <v>201</v>
      </c>
      <c r="B9" s="173">
        <v>200</v>
      </c>
      <c r="C9" s="173"/>
      <c r="D9" s="158">
        <f>(C9/B9-1)*100</f>
        <v>-100</v>
      </c>
      <c r="E9" s="97"/>
      <c r="F9" s="97"/>
    </row>
    <row r="10" ht="22.5" customHeight="1" spans="1:6">
      <c r="A10" s="93" t="s">
        <v>202</v>
      </c>
      <c r="B10" s="173"/>
      <c r="C10" s="173"/>
      <c r="D10" s="158"/>
      <c r="E10" s="97"/>
      <c r="F10" s="97"/>
    </row>
    <row r="11" ht="28.5" spans="1:6">
      <c r="A11" s="174" t="s">
        <v>203</v>
      </c>
      <c r="B11" s="173">
        <v>6000</v>
      </c>
      <c r="C11" s="173">
        <v>7000</v>
      </c>
      <c r="D11" s="158">
        <f>(C11/B11-1)*100</f>
        <v>16.6666666666667</v>
      </c>
      <c r="E11" s="97"/>
      <c r="F11" s="97"/>
    </row>
    <row r="12" ht="22.5" customHeight="1" spans="1:6">
      <c r="A12" s="93" t="s">
        <v>204</v>
      </c>
      <c r="B12" s="173"/>
      <c r="C12" s="173"/>
      <c r="D12" s="158"/>
      <c r="E12" s="97"/>
      <c r="F12" s="97"/>
    </row>
    <row r="13" ht="22.5" customHeight="1" spans="1:6">
      <c r="A13" s="93" t="s">
        <v>205</v>
      </c>
      <c r="B13" s="173"/>
      <c r="C13" s="173">
        <v>1</v>
      </c>
      <c r="D13" s="158"/>
      <c r="E13" s="97"/>
      <c r="F13" s="97"/>
    </row>
    <row r="14" s="170" customFormat="1" ht="22.5" customHeight="1" spans="1:4">
      <c r="A14" s="175" t="s">
        <v>206</v>
      </c>
      <c r="B14" s="176"/>
      <c r="C14" s="176"/>
      <c r="D14" s="158"/>
    </row>
    <row r="15" ht="22.5" customHeight="1" spans="1:6">
      <c r="A15" s="93" t="s">
        <v>207</v>
      </c>
      <c r="B15" s="177"/>
      <c r="C15" s="173">
        <v>4365</v>
      </c>
      <c r="D15" s="158"/>
      <c r="E15" s="97"/>
      <c r="F15" s="97"/>
    </row>
    <row r="16" ht="22.5" customHeight="1" spans="1:6">
      <c r="A16" s="178"/>
      <c r="B16" s="173"/>
      <c r="C16" s="173"/>
      <c r="D16" s="158"/>
      <c r="E16" s="97"/>
      <c r="F16" s="97"/>
    </row>
    <row r="17" ht="22.5" customHeight="1" spans="1:6">
      <c r="A17" s="178"/>
      <c r="B17" s="173"/>
      <c r="C17" s="173"/>
      <c r="D17" s="158"/>
      <c r="E17" s="97"/>
      <c r="F17" s="97"/>
    </row>
    <row r="18" ht="22.5" customHeight="1" spans="1:6">
      <c r="A18" s="178"/>
      <c r="B18" s="173"/>
      <c r="C18" s="173"/>
      <c r="D18" s="158"/>
      <c r="E18" s="97"/>
      <c r="F18" s="97"/>
    </row>
    <row r="19" s="92" customFormat="1" ht="22.5" customHeight="1" spans="1:6">
      <c r="A19" s="178" t="s">
        <v>208</v>
      </c>
      <c r="B19" s="179">
        <f>SUM(B4:B15)</f>
        <v>8300</v>
      </c>
      <c r="C19" s="179">
        <f>SUM(C4:C15)</f>
        <v>13366</v>
      </c>
      <c r="D19" s="180">
        <f>(C19/B19-1)*100</f>
        <v>61.0361445783133</v>
      </c>
      <c r="E19" s="99"/>
      <c r="F19" s="99"/>
    </row>
    <row r="20" ht="22.5" customHeight="1" spans="1:6">
      <c r="A20" s="178" t="s">
        <v>209</v>
      </c>
      <c r="B20" s="179"/>
      <c r="C20" s="179">
        <f>SUM(C21:C24)</f>
        <v>0</v>
      </c>
      <c r="D20" s="180"/>
      <c r="E20" s="97"/>
      <c r="F20" s="97"/>
    </row>
    <row r="21" ht="22.5" customHeight="1" spans="1:6">
      <c r="A21" s="98" t="s">
        <v>210</v>
      </c>
      <c r="B21" s="173"/>
      <c r="C21" s="173"/>
      <c r="D21" s="158"/>
      <c r="E21" s="97"/>
      <c r="F21" s="97"/>
    </row>
    <row r="22" ht="22.5" customHeight="1" spans="1:6">
      <c r="A22" s="98" t="s">
        <v>211</v>
      </c>
      <c r="B22" s="173"/>
      <c r="C22" s="173"/>
      <c r="D22" s="180"/>
      <c r="E22" s="97"/>
      <c r="F22" s="97"/>
    </row>
    <row r="23" ht="22.5" customHeight="1" spans="1:6">
      <c r="A23" s="181" t="s">
        <v>212</v>
      </c>
      <c r="B23" s="173"/>
      <c r="C23" s="173"/>
      <c r="D23" s="180"/>
      <c r="E23" s="97"/>
      <c r="F23" s="97"/>
    </row>
    <row r="24" ht="22.5" customHeight="1" spans="1:6">
      <c r="A24" s="98" t="s">
        <v>114</v>
      </c>
      <c r="B24" s="173"/>
      <c r="C24" s="173"/>
      <c r="D24" s="180"/>
      <c r="E24" s="97"/>
      <c r="F24" s="97"/>
    </row>
    <row r="25" ht="21" customHeight="1" spans="1:6">
      <c r="A25" s="182" t="s">
        <v>213</v>
      </c>
      <c r="B25" s="183">
        <f>SUM(B19:B20)</f>
        <v>8300</v>
      </c>
      <c r="C25" s="183">
        <f>SUM(C19:C20)</f>
        <v>13366</v>
      </c>
      <c r="D25" s="184">
        <f>(C25/B25-1)*100</f>
        <v>61.0361445783133</v>
      </c>
      <c r="E25" s="97"/>
      <c r="F25" s="97"/>
    </row>
  </sheetData>
  <mergeCells count="2">
    <mergeCell ref="A1:D1"/>
    <mergeCell ref="C2:D2"/>
  </mergeCells>
  <pageMargins left="0.747916666666667" right="0.747916666666667" top="0.984027777777778" bottom="0.984027777777778" header="0.511805555555556" footer="0.511805555555556"/>
  <pageSetup paperSize="9" firstPageNumber="12" orientation="portrait" useFirstPageNumber="1"/>
  <headerFooter alignWithMargins="0">
    <oddFooter>&amp;C16</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7"/>
  <sheetViews>
    <sheetView workbookViewId="0">
      <selection activeCell="J16" sqref="J16"/>
    </sheetView>
  </sheetViews>
  <sheetFormatPr defaultColWidth="9" defaultRowHeight="14.25" outlineLevelCol="5"/>
  <cols>
    <col min="1" max="1" width="33" customWidth="1"/>
    <col min="2" max="4" width="15" customWidth="1"/>
  </cols>
  <sheetData>
    <row r="1" ht="26.25" customHeight="1" spans="1:4">
      <c r="A1" s="85" t="s">
        <v>214</v>
      </c>
      <c r="B1" s="85"/>
      <c r="C1" s="85"/>
      <c r="D1" s="85"/>
    </row>
    <row r="2" ht="19.5" customHeight="1" spans="1:4">
      <c r="A2" s="171" t="s">
        <v>215</v>
      </c>
      <c r="B2" s="86"/>
      <c r="C2" s="88" t="s">
        <v>48</v>
      </c>
      <c r="D2" s="88"/>
    </row>
    <row r="3" ht="52.5" customHeight="1" spans="1:5">
      <c r="A3" s="89" t="s">
        <v>49</v>
      </c>
      <c r="B3" s="172" t="s">
        <v>50</v>
      </c>
      <c r="C3" s="172" t="s">
        <v>51</v>
      </c>
      <c r="D3" s="91" t="s">
        <v>52</v>
      </c>
      <c r="E3" s="92"/>
    </row>
    <row r="4" ht="22.5" customHeight="1" spans="1:6">
      <c r="A4" s="185" t="s">
        <v>179</v>
      </c>
      <c r="B4" s="177"/>
      <c r="C4" s="177"/>
      <c r="D4" s="95">
        <f t="shared" ref="D4:D11" si="0">IF(B4&lt;&gt;0,(C4/B4-1)*100,0)</f>
        <v>0</v>
      </c>
      <c r="E4" s="99"/>
      <c r="F4" s="97"/>
    </row>
    <row r="5" ht="22.5" customHeight="1" spans="1:6">
      <c r="A5" s="185" t="s">
        <v>180</v>
      </c>
      <c r="B5" s="177">
        <v>2000</v>
      </c>
      <c r="C5" s="177">
        <v>2000</v>
      </c>
      <c r="D5" s="95">
        <f t="shared" si="0"/>
        <v>0</v>
      </c>
      <c r="E5" s="99"/>
      <c r="F5" s="186"/>
    </row>
    <row r="6" ht="22.5" customHeight="1" spans="1:6">
      <c r="A6" s="185" t="s">
        <v>181</v>
      </c>
      <c r="B6" s="177"/>
      <c r="C6" s="177"/>
      <c r="D6" s="95">
        <f t="shared" si="0"/>
        <v>0</v>
      </c>
      <c r="E6" s="99"/>
      <c r="F6" s="97"/>
    </row>
    <row r="7" ht="22.5" customHeight="1" spans="1:6">
      <c r="A7" s="185" t="s">
        <v>182</v>
      </c>
      <c r="B7" s="177">
        <v>100</v>
      </c>
      <c r="C7" s="177">
        <v>0</v>
      </c>
      <c r="D7" s="95">
        <f t="shared" si="0"/>
        <v>-100</v>
      </c>
      <c r="E7" s="99"/>
      <c r="F7" s="97"/>
    </row>
    <row r="8" ht="22.5" customHeight="1" spans="1:6">
      <c r="A8" s="185" t="s">
        <v>183</v>
      </c>
      <c r="B8" s="177">
        <v>200</v>
      </c>
      <c r="C8" s="177">
        <v>0</v>
      </c>
      <c r="D8" s="95">
        <f t="shared" si="0"/>
        <v>-100</v>
      </c>
      <c r="E8" s="99"/>
      <c r="F8" s="97"/>
    </row>
    <row r="9" ht="22.5" customHeight="1" spans="1:6">
      <c r="A9" s="185" t="s">
        <v>184</v>
      </c>
      <c r="B9" s="177"/>
      <c r="C9" s="177"/>
      <c r="D9" s="95">
        <f t="shared" si="0"/>
        <v>0</v>
      </c>
      <c r="E9" s="99"/>
      <c r="F9" s="97"/>
    </row>
    <row r="10" ht="22.5" customHeight="1" spans="1:6">
      <c r="A10" s="185" t="s">
        <v>185</v>
      </c>
      <c r="B10" s="177"/>
      <c r="C10" s="177"/>
      <c r="D10" s="95">
        <f t="shared" si="0"/>
        <v>0</v>
      </c>
      <c r="E10" s="99"/>
      <c r="F10" s="97"/>
    </row>
    <row r="11" ht="22.5" customHeight="1" spans="1:6">
      <c r="A11" s="185" t="s">
        <v>186</v>
      </c>
      <c r="B11" s="177">
        <v>3000</v>
      </c>
      <c r="C11" s="177">
        <v>4365</v>
      </c>
      <c r="D11" s="95">
        <f t="shared" si="0"/>
        <v>45.5</v>
      </c>
      <c r="E11" s="99"/>
      <c r="F11" s="97"/>
    </row>
    <row r="12" ht="22.5" customHeight="1" spans="1:6">
      <c r="A12" s="105"/>
      <c r="B12" s="177"/>
      <c r="C12" s="177"/>
      <c r="D12" s="95"/>
      <c r="E12" s="99"/>
      <c r="F12" s="97"/>
    </row>
    <row r="13" ht="22.5" customHeight="1" spans="1:6">
      <c r="A13" s="105"/>
      <c r="B13" s="177"/>
      <c r="C13" s="177"/>
      <c r="D13" s="95"/>
      <c r="E13" s="99"/>
      <c r="F13" s="97"/>
    </row>
    <row r="14" ht="22.5" customHeight="1" spans="1:6">
      <c r="A14" s="92"/>
      <c r="B14" s="177"/>
      <c r="C14" s="177"/>
      <c r="D14" s="95"/>
      <c r="E14" s="99"/>
      <c r="F14" s="97"/>
    </row>
    <row r="15" ht="22.5" customHeight="1" spans="1:6">
      <c r="A15" s="92"/>
      <c r="B15" s="177"/>
      <c r="C15" s="177"/>
      <c r="D15" s="95"/>
      <c r="E15" s="99"/>
      <c r="F15" s="97"/>
    </row>
    <row r="16" ht="22.5" customHeight="1" spans="1:6">
      <c r="A16" s="92"/>
      <c r="B16" s="177"/>
      <c r="C16" s="177"/>
      <c r="D16" s="95"/>
      <c r="E16" s="99"/>
      <c r="F16" s="97"/>
    </row>
    <row r="17" ht="22.5" customHeight="1" spans="1:6">
      <c r="A17" s="92"/>
      <c r="B17" s="177"/>
      <c r="C17" s="177"/>
      <c r="D17" s="95"/>
      <c r="E17" s="99"/>
      <c r="F17" s="97"/>
    </row>
    <row r="18" ht="22.5" customHeight="1" spans="1:6">
      <c r="A18" s="92"/>
      <c r="B18" s="177"/>
      <c r="C18" s="177"/>
      <c r="D18" s="95"/>
      <c r="E18" s="99"/>
      <c r="F18" s="97"/>
    </row>
    <row r="19" ht="22.5" customHeight="1" spans="1:6">
      <c r="A19" s="187" t="s">
        <v>187</v>
      </c>
      <c r="B19" s="188">
        <f>SUM(B4:B11)</f>
        <v>5300</v>
      </c>
      <c r="C19" s="188">
        <f>SUM(C4:C11)</f>
        <v>6365</v>
      </c>
      <c r="D19" s="189">
        <f t="shared" ref="D19:D22" si="1">IF(B19&lt;&gt;0,(C19/B19-1)*100,0)</f>
        <v>20.0943396226415</v>
      </c>
      <c r="E19" s="99"/>
      <c r="F19" s="97"/>
    </row>
    <row r="20" ht="22.5" customHeight="1" spans="1:6">
      <c r="A20" s="178" t="s">
        <v>188</v>
      </c>
      <c r="B20" s="188">
        <f>SUM(B21:B24)</f>
        <v>3000</v>
      </c>
      <c r="C20" s="188">
        <f>SUM(C21:C24)</f>
        <v>7001</v>
      </c>
      <c r="D20" s="189">
        <f t="shared" si="1"/>
        <v>133.366666666667</v>
      </c>
      <c r="E20" s="97"/>
      <c r="F20" s="97"/>
    </row>
    <row r="21" ht="22.5" customHeight="1" spans="1:6">
      <c r="A21" s="105" t="s">
        <v>189</v>
      </c>
      <c r="B21" s="177"/>
      <c r="C21" s="177">
        <v>1</v>
      </c>
      <c r="D21" s="95">
        <f t="shared" si="1"/>
        <v>0</v>
      </c>
      <c r="E21" s="97"/>
      <c r="F21" s="97"/>
    </row>
    <row r="22" ht="22.5" customHeight="1" spans="1:6">
      <c r="A22" s="105" t="s">
        <v>190</v>
      </c>
      <c r="B22" s="177"/>
      <c r="C22" s="177"/>
      <c r="D22" s="95">
        <f t="shared" si="1"/>
        <v>0</v>
      </c>
      <c r="E22" s="97"/>
      <c r="F22" s="97"/>
    </row>
    <row r="23" ht="22.5" customHeight="1" spans="1:6">
      <c r="A23" s="105" t="s">
        <v>191</v>
      </c>
      <c r="B23" s="177"/>
      <c r="C23" s="177"/>
      <c r="D23" s="95"/>
      <c r="E23" s="97"/>
      <c r="F23" s="97"/>
    </row>
    <row r="24" ht="22.5" customHeight="1" spans="1:6">
      <c r="A24" s="105" t="s">
        <v>192</v>
      </c>
      <c r="B24" s="177">
        <v>3000</v>
      </c>
      <c r="C24" s="177">
        <v>7000</v>
      </c>
      <c r="D24" s="95">
        <f>IF(B24&lt;&gt;0,(C24/B24-1)*100,0)</f>
        <v>133.333333333333</v>
      </c>
      <c r="E24" s="97"/>
      <c r="F24" s="97"/>
    </row>
    <row r="25" ht="21" customHeight="1" spans="1:6">
      <c r="A25" s="106" t="s">
        <v>193</v>
      </c>
      <c r="B25" s="190">
        <f>SUM(B19:B20)</f>
        <v>8300</v>
      </c>
      <c r="C25" s="190">
        <f>SUM(C19:C20)</f>
        <v>13366</v>
      </c>
      <c r="D25" s="108">
        <f>IF(B25&lt;&gt;0,(C25/B25-1)*100,0)</f>
        <v>61.0361445783133</v>
      </c>
      <c r="E25" s="97"/>
      <c r="F25" s="97"/>
    </row>
    <row r="26" ht="30.75" customHeight="1" spans="1:4">
      <c r="A26" s="155"/>
      <c r="B26" s="99"/>
      <c r="C26" s="99"/>
      <c r="D26" s="158"/>
    </row>
    <row r="27" ht="36.75" customHeight="1" spans="1:4">
      <c r="A27" s="191"/>
      <c r="B27" s="191"/>
      <c r="C27" s="191"/>
      <c r="D27" s="191"/>
    </row>
  </sheetData>
  <mergeCells count="3">
    <mergeCell ref="A1:D1"/>
    <mergeCell ref="C2:D2"/>
    <mergeCell ref="A27:D27"/>
  </mergeCells>
  <pageMargins left="0.75" right="0.75" top="1" bottom="1" header="0.5" footer="0.5"/>
  <pageSetup paperSize="9"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5"/>
  <sheetViews>
    <sheetView workbookViewId="0">
      <selection activeCell="A1" sqref="A1:D1"/>
    </sheetView>
  </sheetViews>
  <sheetFormatPr defaultColWidth="9" defaultRowHeight="14.25" outlineLevelCol="5"/>
  <cols>
    <col min="1" max="1" width="35.7" customWidth="1"/>
    <col min="2" max="3" width="15" customWidth="1"/>
    <col min="4" max="4" width="15.1" customWidth="1"/>
    <col min="8" max="8" width="10.4" customWidth="1"/>
  </cols>
  <sheetData>
    <row r="1" customFormat="1" ht="26.25" customHeight="1" spans="1:4">
      <c r="A1" s="85" t="s">
        <v>216</v>
      </c>
      <c r="B1" s="85"/>
      <c r="C1" s="85"/>
      <c r="D1" s="85"/>
    </row>
    <row r="2" customFormat="1" ht="19.5" customHeight="1" spans="1:4">
      <c r="A2" s="171" t="s">
        <v>217</v>
      </c>
      <c r="B2" s="86"/>
      <c r="C2" s="88" t="s">
        <v>48</v>
      </c>
      <c r="D2" s="88"/>
    </row>
    <row r="3" customFormat="1" ht="52.5" customHeight="1" spans="1:4">
      <c r="A3" s="89" t="s">
        <v>49</v>
      </c>
      <c r="B3" s="172" t="s">
        <v>50</v>
      </c>
      <c r="C3" s="172" t="s">
        <v>51</v>
      </c>
      <c r="D3" s="91" t="s">
        <v>52</v>
      </c>
    </row>
    <row r="4" customFormat="1" ht="22.5" customHeight="1" spans="1:6">
      <c r="A4" s="93" t="s">
        <v>196</v>
      </c>
      <c r="B4" s="173"/>
      <c r="C4" s="173"/>
      <c r="D4" s="158"/>
      <c r="E4" s="97"/>
      <c r="F4" s="97"/>
    </row>
    <row r="5" customFormat="1" ht="22.5" customHeight="1" spans="1:6">
      <c r="A5" s="93" t="s">
        <v>197</v>
      </c>
      <c r="B5" s="173"/>
      <c r="C5" s="173"/>
      <c r="D5" s="158"/>
      <c r="E5" s="97"/>
      <c r="F5" s="97"/>
    </row>
    <row r="6" customFormat="1" ht="28.5" spans="1:6">
      <c r="A6" s="174" t="s">
        <v>198</v>
      </c>
      <c r="B6" s="173">
        <v>2000</v>
      </c>
      <c r="C6" s="173">
        <v>2000</v>
      </c>
      <c r="D6" s="158">
        <f t="shared" ref="D6:D9" si="0">(C6/B6-1)*100</f>
        <v>0</v>
      </c>
      <c r="E6" s="97"/>
      <c r="F6" s="97"/>
    </row>
    <row r="7" customFormat="1" ht="22.5" customHeight="1" spans="1:6">
      <c r="A7" s="93" t="s">
        <v>199</v>
      </c>
      <c r="B7" s="173"/>
      <c r="C7" s="173"/>
      <c r="D7" s="158"/>
      <c r="E7" s="97"/>
      <c r="F7" s="97"/>
    </row>
    <row r="8" customFormat="1" ht="22.5" customHeight="1" spans="1:6">
      <c r="A8" s="93" t="s">
        <v>200</v>
      </c>
      <c r="B8" s="173">
        <v>100</v>
      </c>
      <c r="C8" s="173"/>
      <c r="D8" s="158">
        <f t="shared" si="0"/>
        <v>-100</v>
      </c>
      <c r="E8" s="97"/>
      <c r="F8" s="97"/>
    </row>
    <row r="9" customFormat="1" ht="22.5" customHeight="1" spans="1:6">
      <c r="A9" s="93" t="s">
        <v>201</v>
      </c>
      <c r="B9" s="173">
        <v>200</v>
      </c>
      <c r="C9" s="173"/>
      <c r="D9" s="158">
        <f t="shared" si="0"/>
        <v>-100</v>
      </c>
      <c r="E9" s="97"/>
      <c r="F9" s="97"/>
    </row>
    <row r="10" customFormat="1" ht="22.5" customHeight="1" spans="1:6">
      <c r="A10" s="93" t="s">
        <v>202</v>
      </c>
      <c r="B10" s="173"/>
      <c r="C10" s="173"/>
      <c r="D10" s="158"/>
      <c r="E10" s="97"/>
      <c r="F10" s="97"/>
    </row>
    <row r="11" customFormat="1" ht="28.5" spans="1:6">
      <c r="A11" s="174" t="s">
        <v>203</v>
      </c>
      <c r="B11" s="173">
        <v>6000</v>
      </c>
      <c r="C11" s="173">
        <v>7000</v>
      </c>
      <c r="D11" s="158">
        <f>(C11/B11-1)*100</f>
        <v>16.6666666666667</v>
      </c>
      <c r="E11" s="97"/>
      <c r="F11" s="97"/>
    </row>
    <row r="12" customFormat="1" ht="22.5" customHeight="1" spans="1:6">
      <c r="A12" s="93" t="s">
        <v>204</v>
      </c>
      <c r="B12" s="173"/>
      <c r="C12" s="173"/>
      <c r="D12" s="158"/>
      <c r="E12" s="97"/>
      <c r="F12" s="97"/>
    </row>
    <row r="13" customFormat="1" ht="22.5" customHeight="1" spans="1:6">
      <c r="A13" s="93" t="s">
        <v>205</v>
      </c>
      <c r="B13" s="173"/>
      <c r="C13" s="173">
        <v>1</v>
      </c>
      <c r="D13" s="158"/>
      <c r="E13" s="97"/>
      <c r="F13" s="97"/>
    </row>
    <row r="14" s="170" customFormat="1" ht="22.5" customHeight="1" spans="1:4">
      <c r="A14" s="175" t="s">
        <v>206</v>
      </c>
      <c r="B14" s="176"/>
      <c r="C14" s="176"/>
      <c r="D14" s="158"/>
    </row>
    <row r="15" customFormat="1" ht="22.5" customHeight="1" spans="1:6">
      <c r="A15" s="93" t="s">
        <v>207</v>
      </c>
      <c r="B15" s="177"/>
      <c r="C15" s="173">
        <v>4365</v>
      </c>
      <c r="D15" s="158"/>
      <c r="E15" s="97"/>
      <c r="F15" s="97"/>
    </row>
    <row r="16" customFormat="1" ht="22.5" customHeight="1" spans="1:6">
      <c r="A16" s="178"/>
      <c r="B16" s="173"/>
      <c r="C16" s="173"/>
      <c r="D16" s="158"/>
      <c r="E16" s="97"/>
      <c r="F16" s="97"/>
    </row>
    <row r="17" customFormat="1" ht="22.5" customHeight="1" spans="1:6">
      <c r="A17" s="178"/>
      <c r="B17" s="173"/>
      <c r="C17" s="173"/>
      <c r="D17" s="158"/>
      <c r="E17" s="97"/>
      <c r="F17" s="97"/>
    </row>
    <row r="18" customFormat="1" ht="22.5" customHeight="1" spans="1:6">
      <c r="A18" s="178"/>
      <c r="B18" s="173"/>
      <c r="C18" s="173"/>
      <c r="D18" s="158"/>
      <c r="E18" s="97"/>
      <c r="F18" s="97"/>
    </row>
    <row r="19" s="92" customFormat="1" ht="22.5" customHeight="1" spans="1:6">
      <c r="A19" s="178" t="s">
        <v>208</v>
      </c>
      <c r="B19" s="179">
        <f>SUM(B4:B15)</f>
        <v>8300</v>
      </c>
      <c r="C19" s="179">
        <f>SUM(C4:C15)</f>
        <v>13366</v>
      </c>
      <c r="D19" s="180">
        <f>(C19/B19-1)*100</f>
        <v>61.0361445783133</v>
      </c>
      <c r="E19" s="99"/>
      <c r="F19" s="99"/>
    </row>
    <row r="20" customFormat="1" ht="22.5" customHeight="1" spans="1:6">
      <c r="A20" s="178" t="s">
        <v>209</v>
      </c>
      <c r="B20" s="179"/>
      <c r="C20" s="179">
        <f>SUM(C21:C24)</f>
        <v>0</v>
      </c>
      <c r="D20" s="180"/>
      <c r="E20" s="97"/>
      <c r="F20" s="97"/>
    </row>
    <row r="21" customFormat="1" ht="22.5" customHeight="1" spans="1:6">
      <c r="A21" s="98" t="s">
        <v>210</v>
      </c>
      <c r="B21" s="173"/>
      <c r="C21" s="173"/>
      <c r="D21" s="158"/>
      <c r="E21" s="97"/>
      <c r="F21" s="97"/>
    </row>
    <row r="22" customFormat="1" ht="22.5" customHeight="1" spans="1:6">
      <c r="A22" s="98" t="s">
        <v>211</v>
      </c>
      <c r="B22" s="173"/>
      <c r="C22" s="173"/>
      <c r="D22" s="180"/>
      <c r="E22" s="97"/>
      <c r="F22" s="97"/>
    </row>
    <row r="23" customFormat="1" ht="22.5" customHeight="1" spans="1:6">
      <c r="A23" s="181" t="s">
        <v>212</v>
      </c>
      <c r="B23" s="173"/>
      <c r="C23" s="173"/>
      <c r="D23" s="180"/>
      <c r="E23" s="97"/>
      <c r="F23" s="97"/>
    </row>
    <row r="24" customFormat="1" ht="22.5" customHeight="1" spans="1:6">
      <c r="A24" s="98" t="s">
        <v>114</v>
      </c>
      <c r="B24" s="173"/>
      <c r="C24" s="173"/>
      <c r="D24" s="180"/>
      <c r="E24" s="97"/>
      <c r="F24" s="97"/>
    </row>
    <row r="25" customFormat="1" ht="21" customHeight="1" spans="1:6">
      <c r="A25" s="182" t="s">
        <v>213</v>
      </c>
      <c r="B25" s="183">
        <f>SUM(B19:B20)</f>
        <v>8300</v>
      </c>
      <c r="C25" s="183">
        <f>SUM(C19:C20)</f>
        <v>13366</v>
      </c>
      <c r="D25" s="184">
        <f>(C25/B25-1)*100</f>
        <v>61.0361445783133</v>
      </c>
      <c r="E25" s="97"/>
      <c r="F25" s="97"/>
    </row>
  </sheetData>
  <mergeCells count="2">
    <mergeCell ref="A1:D1"/>
    <mergeCell ref="C2:D2"/>
  </mergeCells>
  <pageMargins left="0.75" right="0.75" top="1" bottom="1" header="0.5" footer="0.5"/>
  <pageSetup paperSize="9"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4"/>
  <sheetViews>
    <sheetView workbookViewId="0">
      <selection activeCell="D21" sqref="D21"/>
    </sheetView>
  </sheetViews>
  <sheetFormatPr defaultColWidth="9" defaultRowHeight="14.25" outlineLevelCol="5"/>
  <cols>
    <col min="1" max="1" width="21.25" customWidth="1"/>
    <col min="6" max="6" width="19.75" customWidth="1"/>
  </cols>
  <sheetData>
    <row r="1" ht="47" customHeight="1" spans="1:6">
      <c r="A1" s="163" t="s">
        <v>218</v>
      </c>
      <c r="B1" s="163"/>
      <c r="C1" s="163"/>
      <c r="D1" s="163"/>
      <c r="E1" s="163"/>
      <c r="F1" s="163"/>
    </row>
    <row r="2" s="162" customFormat="1" spans="1:6">
      <c r="A2" s="164" t="s">
        <v>219</v>
      </c>
      <c r="B2" s="164"/>
      <c r="C2" s="164"/>
      <c r="D2" s="164"/>
      <c r="E2" s="164"/>
      <c r="F2" s="165" t="s">
        <v>48</v>
      </c>
    </row>
    <row r="3" s="162" customFormat="1" ht="28.5" spans="1:6">
      <c r="A3" s="166" t="s">
        <v>220</v>
      </c>
      <c r="B3" s="166" t="s">
        <v>164</v>
      </c>
      <c r="C3" s="166" t="s">
        <v>165</v>
      </c>
      <c r="D3" s="166" t="s">
        <v>165</v>
      </c>
      <c r="E3" s="166" t="s">
        <v>165</v>
      </c>
      <c r="F3" s="166" t="s">
        <v>157</v>
      </c>
    </row>
    <row r="4" s="162" customFormat="1" spans="1:6">
      <c r="A4" s="167" t="s">
        <v>221</v>
      </c>
      <c r="B4" s="168"/>
      <c r="C4" s="168"/>
      <c r="D4" s="168"/>
      <c r="E4" s="168"/>
      <c r="F4" s="168"/>
    </row>
    <row r="5" s="162" customFormat="1" spans="1:6">
      <c r="A5" s="169" t="s">
        <v>175</v>
      </c>
      <c r="B5" s="168"/>
      <c r="C5" s="168"/>
      <c r="D5" s="168"/>
      <c r="E5" s="168"/>
      <c r="F5" s="168"/>
    </row>
    <row r="6" s="162" customFormat="1" spans="1:6">
      <c r="A6" s="169" t="s">
        <v>175</v>
      </c>
      <c r="B6" s="168"/>
      <c r="C6" s="168"/>
      <c r="D6" s="168"/>
      <c r="E6" s="168"/>
      <c r="F6" s="168"/>
    </row>
    <row r="7" s="162" customFormat="1" spans="1:6">
      <c r="A7" s="169" t="s">
        <v>175</v>
      </c>
      <c r="B7" s="168"/>
      <c r="C7" s="168"/>
      <c r="D7" s="168"/>
      <c r="E7" s="168"/>
      <c r="F7" s="168"/>
    </row>
    <row r="8" s="162" customFormat="1" spans="1:6">
      <c r="A8" s="169" t="s">
        <v>175</v>
      </c>
      <c r="B8" s="168"/>
      <c r="C8" s="168"/>
      <c r="D8" s="168"/>
      <c r="E8" s="168"/>
      <c r="F8" s="168"/>
    </row>
    <row r="9" s="162" customFormat="1" spans="1:6">
      <c r="A9" s="169" t="s">
        <v>175</v>
      </c>
      <c r="B9" s="168"/>
      <c r="C9" s="168"/>
      <c r="D9" s="168"/>
      <c r="E9" s="168"/>
      <c r="F9" s="168"/>
    </row>
    <row r="10" s="162" customFormat="1" spans="1:6">
      <c r="A10" s="169" t="s">
        <v>175</v>
      </c>
      <c r="B10" s="168"/>
      <c r="C10" s="168"/>
      <c r="D10" s="168"/>
      <c r="E10" s="168"/>
      <c r="F10" s="168"/>
    </row>
    <row r="11" s="162" customFormat="1" spans="1:6">
      <c r="A11" s="169" t="s">
        <v>175</v>
      </c>
      <c r="B11" s="168"/>
      <c r="C11" s="168"/>
      <c r="D11" s="168"/>
      <c r="E11" s="168"/>
      <c r="F11" s="168"/>
    </row>
    <row r="12" s="162" customFormat="1" spans="1:6">
      <c r="A12" s="169" t="s">
        <v>175</v>
      </c>
      <c r="B12" s="168"/>
      <c r="C12" s="168"/>
      <c r="D12" s="168"/>
      <c r="E12" s="168"/>
      <c r="F12" s="168"/>
    </row>
    <row r="13" s="162" customFormat="1" spans="1:6">
      <c r="A13" s="169" t="s">
        <v>222</v>
      </c>
      <c r="B13" s="168"/>
      <c r="C13" s="168"/>
      <c r="D13" s="168"/>
      <c r="E13" s="168"/>
      <c r="F13" s="168"/>
    </row>
    <row r="14" ht="28" customHeight="1" spans="1:6">
      <c r="A14" s="139" t="s">
        <v>161</v>
      </c>
      <c r="B14" s="139"/>
      <c r="C14" s="139"/>
      <c r="D14" s="139"/>
      <c r="E14" s="139"/>
      <c r="F14" s="139"/>
    </row>
  </sheetData>
  <mergeCells count="2">
    <mergeCell ref="A1:F1"/>
    <mergeCell ref="A14:F14"/>
  </mergeCells>
  <pageMargins left="0.75" right="0.75" top="1" bottom="1" header="0.5" footer="0.5"/>
  <pageSetup paperSize="9"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9"/>
  <sheetViews>
    <sheetView zoomScale="85" zoomScaleNormal="85" workbookViewId="0">
      <selection activeCell="D13" sqref="D13"/>
    </sheetView>
  </sheetViews>
  <sheetFormatPr defaultColWidth="9" defaultRowHeight="14.25"/>
  <cols>
    <col min="1" max="1" width="16.7583333333333" customWidth="1"/>
    <col min="2" max="2" width="23.375" style="84" customWidth="1"/>
    <col min="3" max="3" width="13.5" style="140" customWidth="1"/>
    <col min="4" max="4" width="13.5" customWidth="1"/>
    <col min="7" max="7" width="14.4083333333333" customWidth="1"/>
    <col min="8" max="8" width="10.4" customWidth="1"/>
    <col min="9" max="9" width="9.7" customWidth="1"/>
  </cols>
  <sheetData>
    <row r="1" ht="26.25" customHeight="1" spans="1:9">
      <c r="A1" s="85" t="s">
        <v>223</v>
      </c>
      <c r="B1" s="85"/>
      <c r="C1" s="85"/>
      <c r="D1" s="85"/>
      <c r="E1" s="85"/>
      <c r="F1" s="85"/>
      <c r="G1" s="85"/>
      <c r="H1" s="85"/>
      <c r="I1" s="85"/>
    </row>
    <row r="2" ht="20.25" customHeight="1" spans="1:9">
      <c r="A2" s="141" t="s">
        <v>224</v>
      </c>
      <c r="B2" s="142"/>
      <c r="C2" s="143"/>
      <c r="D2" s="143"/>
      <c r="G2" s="148"/>
      <c r="H2" s="149" t="s">
        <v>48</v>
      </c>
      <c r="I2" s="149"/>
    </row>
    <row r="3" ht="52.5" customHeight="1" spans="1:9">
      <c r="A3" s="136" t="s">
        <v>122</v>
      </c>
      <c r="B3" s="136" t="s">
        <v>225</v>
      </c>
      <c r="C3" s="136" t="s">
        <v>50</v>
      </c>
      <c r="D3" s="136"/>
      <c r="E3" s="136"/>
      <c r="F3" s="136" t="s">
        <v>51</v>
      </c>
      <c r="G3" s="136"/>
      <c r="H3" s="136"/>
      <c r="I3" s="136" t="s">
        <v>146</v>
      </c>
    </row>
    <row r="4" ht="22.5" customHeight="1" spans="1:9">
      <c r="A4" s="138"/>
      <c r="B4" s="138"/>
      <c r="C4" s="136" t="s">
        <v>226</v>
      </c>
      <c r="D4" s="136" t="s">
        <v>227</v>
      </c>
      <c r="E4" s="150" t="s">
        <v>228</v>
      </c>
      <c r="F4" s="136" t="s">
        <v>226</v>
      </c>
      <c r="G4" s="136" t="s">
        <v>227</v>
      </c>
      <c r="H4" s="150" t="s">
        <v>228</v>
      </c>
      <c r="I4" s="138"/>
    </row>
    <row r="5" ht="22.5" customHeight="1" spans="1:9">
      <c r="A5" s="138"/>
      <c r="B5" s="138"/>
      <c r="C5" s="136"/>
      <c r="D5" s="151"/>
      <c r="E5" s="152"/>
      <c r="F5" s="136"/>
      <c r="G5" s="151"/>
      <c r="H5" s="152"/>
      <c r="I5" s="138"/>
    </row>
    <row r="6" ht="22.5" customHeight="1" spans="1:9">
      <c r="A6" s="137">
        <v>1030601</v>
      </c>
      <c r="B6" s="137" t="s">
        <v>229</v>
      </c>
      <c r="C6" s="146">
        <v>15</v>
      </c>
      <c r="D6" s="146">
        <v>15</v>
      </c>
      <c r="E6" s="146"/>
      <c r="F6" s="146">
        <v>0</v>
      </c>
      <c r="G6" s="146">
        <v>0</v>
      </c>
      <c r="H6" s="146"/>
      <c r="I6" s="160">
        <v>-1</v>
      </c>
    </row>
    <row r="7" ht="22.5" customHeight="1" spans="1:9">
      <c r="A7" s="137" t="s">
        <v>230</v>
      </c>
      <c r="B7" s="153" t="s">
        <v>230</v>
      </c>
      <c r="C7" s="146"/>
      <c r="D7" s="146"/>
      <c r="E7" s="146"/>
      <c r="F7" s="146"/>
      <c r="G7" s="146"/>
      <c r="H7" s="146"/>
      <c r="I7" s="138"/>
    </row>
    <row r="8" ht="22.5" customHeight="1" spans="1:9">
      <c r="A8" s="137">
        <v>1030602</v>
      </c>
      <c r="B8" s="137" t="s">
        <v>231</v>
      </c>
      <c r="C8" s="146"/>
      <c r="D8" s="146"/>
      <c r="E8" s="146"/>
      <c r="F8" s="146"/>
      <c r="G8" s="146"/>
      <c r="H8" s="146"/>
      <c r="I8" s="138"/>
    </row>
    <row r="9" ht="22.5" customHeight="1" spans="1:9">
      <c r="A9" s="137" t="s">
        <v>230</v>
      </c>
      <c r="B9" s="153" t="s">
        <v>230</v>
      </c>
      <c r="C9" s="146"/>
      <c r="D9" s="146"/>
      <c r="E9" s="154"/>
      <c r="F9" s="154"/>
      <c r="G9" s="154"/>
      <c r="H9" s="154"/>
      <c r="I9" s="138"/>
    </row>
    <row r="10" ht="22.5" customHeight="1" spans="1:9">
      <c r="A10" s="137">
        <v>1030603</v>
      </c>
      <c r="B10" s="137" t="s">
        <v>232</v>
      </c>
      <c r="C10" s="146"/>
      <c r="D10" s="146"/>
      <c r="E10" s="146"/>
      <c r="F10" s="146"/>
      <c r="G10" s="146"/>
      <c r="H10" s="146"/>
      <c r="I10" s="138"/>
    </row>
    <row r="11" ht="22.5" customHeight="1" spans="1:9">
      <c r="A11" s="137" t="s">
        <v>230</v>
      </c>
      <c r="B11" s="153" t="s">
        <v>230</v>
      </c>
      <c r="C11" s="146"/>
      <c r="D11" s="146"/>
      <c r="E11" s="146"/>
      <c r="F11" s="146"/>
      <c r="G11" s="146"/>
      <c r="H11" s="146"/>
      <c r="I11" s="138"/>
    </row>
    <row r="12" ht="22.5" customHeight="1" spans="1:9">
      <c r="A12" s="137">
        <v>1030604</v>
      </c>
      <c r="B12" s="137" t="s">
        <v>233</v>
      </c>
      <c r="C12" s="146"/>
      <c r="D12" s="146"/>
      <c r="E12" s="146"/>
      <c r="F12" s="146"/>
      <c r="G12" s="146"/>
      <c r="H12" s="146"/>
      <c r="I12" s="138"/>
    </row>
    <row r="13" ht="22.5" customHeight="1" spans="1:9">
      <c r="A13" s="137" t="s">
        <v>230</v>
      </c>
      <c r="B13" s="153" t="s">
        <v>230</v>
      </c>
      <c r="C13" s="146"/>
      <c r="D13" s="146"/>
      <c r="E13" s="146"/>
      <c r="F13" s="146"/>
      <c r="G13" s="146"/>
      <c r="H13" s="146"/>
      <c r="I13" s="138"/>
    </row>
    <row r="14" ht="22.5" customHeight="1" spans="1:9">
      <c r="A14" s="137">
        <v>1030699</v>
      </c>
      <c r="B14" s="137" t="s">
        <v>234</v>
      </c>
      <c r="C14" s="146"/>
      <c r="D14" s="146"/>
      <c r="E14" s="146"/>
      <c r="F14" s="146"/>
      <c r="G14" s="146"/>
      <c r="H14" s="146"/>
      <c r="I14" s="138"/>
    </row>
    <row r="15" ht="22.5" customHeight="1" spans="1:9">
      <c r="A15" s="137" t="s">
        <v>230</v>
      </c>
      <c r="B15" s="153" t="s">
        <v>230</v>
      </c>
      <c r="C15" s="146"/>
      <c r="D15" s="146"/>
      <c r="E15" s="146"/>
      <c r="F15" s="146"/>
      <c r="G15" s="146"/>
      <c r="H15" s="146"/>
      <c r="I15" s="138"/>
    </row>
    <row r="16" ht="22.5" customHeight="1" spans="1:9">
      <c r="A16" s="137"/>
      <c r="B16" s="138" t="s">
        <v>235</v>
      </c>
      <c r="C16" s="146">
        <v>15</v>
      </c>
      <c r="D16" s="146">
        <v>15</v>
      </c>
      <c r="E16" s="146"/>
      <c r="F16" s="146">
        <v>0</v>
      </c>
      <c r="G16" s="146">
        <v>0</v>
      </c>
      <c r="H16" s="138"/>
      <c r="I16" s="160">
        <v>-1</v>
      </c>
    </row>
    <row r="17" ht="22.5" customHeight="1" spans="1:9">
      <c r="A17" s="137"/>
      <c r="B17" s="138"/>
      <c r="C17" s="146"/>
      <c r="D17" s="146"/>
      <c r="E17" s="146"/>
      <c r="F17" s="146"/>
      <c r="G17" s="146"/>
      <c r="H17" s="138"/>
      <c r="I17" s="161"/>
    </row>
    <row r="18" ht="9.75" customHeight="1" spans="1:5">
      <c r="A18" s="155"/>
      <c r="B18" s="156"/>
      <c r="C18" s="157"/>
      <c r="D18" s="158"/>
      <c r="E18" s="92"/>
    </row>
    <row r="19" ht="44.25" customHeight="1" spans="1:4">
      <c r="A19" s="159"/>
      <c r="B19" s="159"/>
      <c r="C19" s="159"/>
      <c r="D19" s="159"/>
    </row>
  </sheetData>
  <mergeCells count="14">
    <mergeCell ref="A1:I1"/>
    <mergeCell ref="C2:D2"/>
    <mergeCell ref="C3:E3"/>
    <mergeCell ref="F3:H3"/>
    <mergeCell ref="A19:D19"/>
    <mergeCell ref="A4:A5"/>
    <mergeCell ref="B4:B5"/>
    <mergeCell ref="C4:C5"/>
    <mergeCell ref="D4:D5"/>
    <mergeCell ref="E4:E5"/>
    <mergeCell ref="F4:F5"/>
    <mergeCell ref="G4:G5"/>
    <mergeCell ref="H4:H5"/>
    <mergeCell ref="I4:I5"/>
  </mergeCells>
  <pageMargins left="0.699305555555556" right="0.699305555555556" top="0.75" bottom="0.75" header="0.3" footer="0.3"/>
  <pageSetup paperSize="9"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8"/>
  <sheetViews>
    <sheetView workbookViewId="0">
      <selection activeCell="N13" sqref="N13"/>
    </sheetView>
  </sheetViews>
  <sheetFormatPr defaultColWidth="9" defaultRowHeight="14.25"/>
  <cols>
    <col min="1" max="1" width="6.75" customWidth="1"/>
    <col min="2" max="2" width="13.6" style="84" customWidth="1"/>
    <col min="3" max="3" width="13.5" style="140" customWidth="1"/>
    <col min="4" max="4" width="13.5" customWidth="1"/>
    <col min="8" max="8" width="10.4" customWidth="1"/>
    <col min="9" max="9" width="9.7" customWidth="1"/>
  </cols>
  <sheetData>
    <row r="1" ht="26.25" customHeight="1" spans="1:11">
      <c r="A1" s="85" t="s">
        <v>236</v>
      </c>
      <c r="B1" s="85"/>
      <c r="C1" s="85"/>
      <c r="D1" s="85"/>
      <c r="E1" s="85"/>
      <c r="F1" s="85"/>
      <c r="G1" s="85"/>
      <c r="H1" s="85"/>
      <c r="I1" s="85"/>
      <c r="J1" s="85"/>
      <c r="K1" s="85"/>
    </row>
    <row r="2" ht="20.25" customHeight="1" spans="1:10">
      <c r="A2" s="141" t="s">
        <v>237</v>
      </c>
      <c r="B2" s="142"/>
      <c r="I2" s="143" t="s">
        <v>48</v>
      </c>
      <c r="J2" s="143"/>
    </row>
    <row r="3" ht="53.25" customHeight="1" spans="1:11">
      <c r="A3" s="136" t="s">
        <v>122</v>
      </c>
      <c r="B3" s="136" t="s">
        <v>238</v>
      </c>
      <c r="C3" s="136" t="s">
        <v>51</v>
      </c>
      <c r="D3" s="136"/>
      <c r="E3" s="136"/>
      <c r="F3" s="136"/>
      <c r="G3" s="136"/>
      <c r="H3" s="136"/>
      <c r="I3" s="136"/>
      <c r="J3" s="136"/>
      <c r="K3" s="136"/>
    </row>
    <row r="4" ht="22.5" customHeight="1" spans="1:11">
      <c r="A4" s="136"/>
      <c r="B4" s="136"/>
      <c r="C4" s="136" t="s">
        <v>164</v>
      </c>
      <c r="D4" s="136" t="s">
        <v>226</v>
      </c>
      <c r="E4" s="136"/>
      <c r="F4" s="136" t="s">
        <v>239</v>
      </c>
      <c r="G4" s="136"/>
      <c r="H4" s="136" t="s">
        <v>240</v>
      </c>
      <c r="I4" s="136"/>
      <c r="J4" s="136" t="s">
        <v>241</v>
      </c>
      <c r="K4" s="136"/>
    </row>
    <row r="5" ht="22.5" customHeight="1" spans="1:11">
      <c r="A5" s="136"/>
      <c r="B5" s="136"/>
      <c r="C5" s="136"/>
      <c r="D5" s="136" t="s">
        <v>227</v>
      </c>
      <c r="E5" s="136" t="s">
        <v>228</v>
      </c>
      <c r="F5" s="136" t="s">
        <v>227</v>
      </c>
      <c r="G5" s="136" t="s">
        <v>228</v>
      </c>
      <c r="H5" s="136" t="s">
        <v>227</v>
      </c>
      <c r="I5" s="136" t="s">
        <v>228</v>
      </c>
      <c r="J5" s="136" t="s">
        <v>227</v>
      </c>
      <c r="K5" s="136" t="s">
        <v>228</v>
      </c>
    </row>
    <row r="6" ht="22.5" customHeight="1" spans="1:11">
      <c r="A6" s="136"/>
      <c r="B6" s="136"/>
      <c r="C6" s="136"/>
      <c r="D6" s="151"/>
      <c r="E6" s="136"/>
      <c r="F6" s="151"/>
      <c r="G6" s="136"/>
      <c r="H6" s="151"/>
      <c r="I6" s="136"/>
      <c r="J6" s="151"/>
      <c r="K6" s="136"/>
    </row>
    <row r="7" ht="22.5" customHeight="1" spans="1:11">
      <c r="A7" s="137">
        <v>223</v>
      </c>
      <c r="B7" s="137" t="s">
        <v>242</v>
      </c>
      <c r="C7" s="138">
        <v>0</v>
      </c>
      <c r="D7" s="138">
        <v>0</v>
      </c>
      <c r="E7" s="138"/>
      <c r="F7" s="138"/>
      <c r="G7" s="138"/>
      <c r="H7" s="138">
        <v>0</v>
      </c>
      <c r="I7" s="138"/>
      <c r="J7" s="138"/>
      <c r="K7" s="146"/>
    </row>
    <row r="8" ht="22.5" customHeight="1" spans="1:11">
      <c r="A8" s="137">
        <v>22301</v>
      </c>
      <c r="B8" s="137" t="s">
        <v>243</v>
      </c>
      <c r="C8" s="138"/>
      <c r="D8" s="138"/>
      <c r="E8" s="138"/>
      <c r="F8" s="138"/>
      <c r="G8" s="138"/>
      <c r="H8" s="138"/>
      <c r="I8" s="138"/>
      <c r="J8" s="138"/>
      <c r="K8" s="146"/>
    </row>
    <row r="9" ht="22.5" customHeight="1" spans="1:11">
      <c r="A9" s="137" t="s">
        <v>230</v>
      </c>
      <c r="B9" s="138" t="s">
        <v>230</v>
      </c>
      <c r="C9" s="138"/>
      <c r="D9" s="138"/>
      <c r="E9" s="138"/>
      <c r="F9" s="138"/>
      <c r="G9" s="138"/>
      <c r="H9" s="138"/>
      <c r="I9" s="138"/>
      <c r="J9" s="138"/>
      <c r="K9" s="146"/>
    </row>
    <row r="10" ht="22.5" customHeight="1" spans="1:11">
      <c r="A10" s="137">
        <v>22302</v>
      </c>
      <c r="B10" s="137" t="s">
        <v>244</v>
      </c>
      <c r="C10" s="138"/>
      <c r="D10" s="138"/>
      <c r="E10" s="138"/>
      <c r="F10" s="138"/>
      <c r="G10" s="138"/>
      <c r="H10" s="138"/>
      <c r="I10" s="138"/>
      <c r="J10" s="138"/>
      <c r="K10" s="146"/>
    </row>
    <row r="11" ht="22.5" customHeight="1" spans="1:11">
      <c r="A11" s="137" t="s">
        <v>230</v>
      </c>
      <c r="B11" s="138" t="s">
        <v>230</v>
      </c>
      <c r="C11" s="138"/>
      <c r="D11" s="138"/>
      <c r="E11" s="138"/>
      <c r="F11" s="138"/>
      <c r="G11" s="138"/>
      <c r="H11" s="138"/>
      <c r="I11" s="138"/>
      <c r="J11" s="138"/>
      <c r="K11" s="146"/>
    </row>
    <row r="12" ht="22.5" customHeight="1" spans="1:11">
      <c r="A12" s="137">
        <v>22303</v>
      </c>
      <c r="B12" s="137" t="s">
        <v>245</v>
      </c>
      <c r="C12" s="138"/>
      <c r="D12" s="138"/>
      <c r="E12" s="138"/>
      <c r="F12" s="138"/>
      <c r="G12" s="138"/>
      <c r="H12" s="138"/>
      <c r="I12" s="138"/>
      <c r="J12" s="138"/>
      <c r="K12" s="146"/>
    </row>
    <row r="13" ht="22.5" customHeight="1" spans="1:11">
      <c r="A13" s="137" t="s">
        <v>230</v>
      </c>
      <c r="B13" s="138" t="s">
        <v>230</v>
      </c>
      <c r="C13" s="138"/>
      <c r="D13" s="138"/>
      <c r="E13" s="138"/>
      <c r="F13" s="138"/>
      <c r="G13" s="138"/>
      <c r="H13" s="138"/>
      <c r="I13" s="138"/>
      <c r="J13" s="138"/>
      <c r="K13" s="146"/>
    </row>
    <row r="14" ht="22.5" customHeight="1" spans="1:11">
      <c r="A14" s="137">
        <v>22399</v>
      </c>
      <c r="B14" s="137" t="s">
        <v>246</v>
      </c>
      <c r="C14" s="138">
        <v>0</v>
      </c>
      <c r="D14" s="138">
        <v>0</v>
      </c>
      <c r="E14" s="138"/>
      <c r="F14" s="138"/>
      <c r="G14" s="138"/>
      <c r="H14" s="138">
        <v>0</v>
      </c>
      <c r="I14" s="138"/>
      <c r="J14" s="138"/>
      <c r="K14" s="146"/>
    </row>
    <row r="15" ht="22.5" customHeight="1" spans="1:11">
      <c r="A15" s="137">
        <v>230</v>
      </c>
      <c r="B15" s="137" t="s">
        <v>247</v>
      </c>
      <c r="C15" s="138"/>
      <c r="D15" s="138"/>
      <c r="E15" s="138"/>
      <c r="F15" s="138"/>
      <c r="G15" s="138"/>
      <c r="H15" s="138"/>
      <c r="I15" s="138"/>
      <c r="J15" s="138"/>
      <c r="K15" s="146"/>
    </row>
    <row r="16" ht="22.5" customHeight="1" spans="1:11">
      <c r="A16" s="137">
        <v>23008</v>
      </c>
      <c r="B16" s="137" t="s">
        <v>248</v>
      </c>
      <c r="C16" s="138"/>
      <c r="D16" s="138"/>
      <c r="E16" s="138"/>
      <c r="F16" s="138"/>
      <c r="G16" s="138"/>
      <c r="H16" s="138"/>
      <c r="I16" s="138"/>
      <c r="J16" s="138"/>
      <c r="K16" s="146"/>
    </row>
    <row r="17" ht="22.5" customHeight="1" spans="1:11">
      <c r="A17" s="137"/>
      <c r="B17" s="137" t="s">
        <v>249</v>
      </c>
      <c r="C17" s="138">
        <v>0</v>
      </c>
      <c r="D17" s="138">
        <v>0</v>
      </c>
      <c r="E17" s="138"/>
      <c r="F17" s="138"/>
      <c r="G17" s="138"/>
      <c r="H17" s="138">
        <v>0</v>
      </c>
      <c r="I17" s="138"/>
      <c r="J17" s="138"/>
      <c r="K17" s="161"/>
    </row>
    <row r="18" ht="9.75" customHeight="1" spans="1:5">
      <c r="A18" s="155"/>
      <c r="B18" s="156"/>
      <c r="C18" s="157"/>
      <c r="D18" s="158"/>
      <c r="E18" s="92"/>
    </row>
  </sheetData>
  <mergeCells count="18">
    <mergeCell ref="A1:K1"/>
    <mergeCell ref="I2:J2"/>
    <mergeCell ref="C3:K3"/>
    <mergeCell ref="D4:E4"/>
    <mergeCell ref="F4:G4"/>
    <mergeCell ref="H4:I4"/>
    <mergeCell ref="J4:K4"/>
    <mergeCell ref="A5:A6"/>
    <mergeCell ref="B5:B6"/>
    <mergeCell ref="C5:C6"/>
    <mergeCell ref="D5:D6"/>
    <mergeCell ref="E5:E6"/>
    <mergeCell ref="F5:F6"/>
    <mergeCell ref="G5:G6"/>
    <mergeCell ref="H5:H6"/>
    <mergeCell ref="I5:I6"/>
    <mergeCell ref="J5:J6"/>
    <mergeCell ref="K5:K6"/>
  </mergeCells>
  <pageMargins left="0.699305555555556" right="0.699305555555556" top="0.75" bottom="0.75" header="0.3" footer="0.3"/>
  <pageSetup paperSize="9" orientation="portrait"/>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9"/>
  <sheetViews>
    <sheetView workbookViewId="0">
      <selection activeCell="A1" sqref="A1:I1"/>
    </sheetView>
  </sheetViews>
  <sheetFormatPr defaultColWidth="9" defaultRowHeight="14.25"/>
  <cols>
    <col min="1" max="1" width="16.7583333333333" customWidth="1"/>
    <col min="2" max="2" width="23.375" style="84" customWidth="1"/>
    <col min="3" max="3" width="13.5" style="140" customWidth="1"/>
    <col min="4" max="4" width="13.5" customWidth="1"/>
    <col min="7" max="7" width="14.4083333333333" customWidth="1"/>
    <col min="8" max="8" width="10.4" customWidth="1"/>
    <col min="9" max="9" width="9.7" customWidth="1"/>
  </cols>
  <sheetData>
    <row r="1" customFormat="1" ht="26.25" customHeight="1" spans="1:9">
      <c r="A1" s="85" t="s">
        <v>250</v>
      </c>
      <c r="B1" s="85"/>
      <c r="C1" s="85"/>
      <c r="D1" s="85"/>
      <c r="E1" s="85"/>
      <c r="F1" s="85"/>
      <c r="G1" s="85"/>
      <c r="H1" s="85"/>
      <c r="I1" s="85"/>
    </row>
    <row r="2" customFormat="1" ht="20.25" customHeight="1" spans="1:9">
      <c r="A2" s="141" t="s">
        <v>251</v>
      </c>
      <c r="B2" s="142"/>
      <c r="C2" s="143"/>
      <c r="D2" s="143"/>
      <c r="G2" s="148"/>
      <c r="H2" s="149" t="s">
        <v>48</v>
      </c>
      <c r="I2" s="149"/>
    </row>
    <row r="3" customFormat="1" ht="52.5" customHeight="1" spans="1:9">
      <c r="A3" s="136" t="s">
        <v>122</v>
      </c>
      <c r="B3" s="136" t="s">
        <v>225</v>
      </c>
      <c r="C3" s="136" t="s">
        <v>50</v>
      </c>
      <c r="D3" s="136"/>
      <c r="E3" s="136"/>
      <c r="F3" s="136" t="s">
        <v>51</v>
      </c>
      <c r="G3" s="136"/>
      <c r="H3" s="136"/>
      <c r="I3" s="136" t="s">
        <v>146</v>
      </c>
    </row>
    <row r="4" customFormat="1" ht="22.5" customHeight="1" spans="1:9">
      <c r="A4" s="138"/>
      <c r="B4" s="138"/>
      <c r="C4" s="136" t="s">
        <v>226</v>
      </c>
      <c r="D4" s="136" t="s">
        <v>227</v>
      </c>
      <c r="E4" s="150" t="s">
        <v>228</v>
      </c>
      <c r="F4" s="136" t="s">
        <v>226</v>
      </c>
      <c r="G4" s="136" t="s">
        <v>227</v>
      </c>
      <c r="H4" s="150" t="s">
        <v>228</v>
      </c>
      <c r="I4" s="138"/>
    </row>
    <row r="5" customFormat="1" ht="22.5" customHeight="1" spans="1:9">
      <c r="A5" s="138"/>
      <c r="B5" s="138"/>
      <c r="C5" s="136"/>
      <c r="D5" s="151"/>
      <c r="E5" s="152"/>
      <c r="F5" s="136"/>
      <c r="G5" s="151"/>
      <c r="H5" s="152"/>
      <c r="I5" s="138"/>
    </row>
    <row r="6" customFormat="1" ht="22.5" customHeight="1" spans="1:9">
      <c r="A6" s="137">
        <v>1030601</v>
      </c>
      <c r="B6" s="137" t="s">
        <v>229</v>
      </c>
      <c r="C6" s="146">
        <v>15</v>
      </c>
      <c r="D6" s="146">
        <v>15</v>
      </c>
      <c r="E6" s="146"/>
      <c r="F6" s="146">
        <v>0</v>
      </c>
      <c r="G6" s="146">
        <v>0</v>
      </c>
      <c r="H6" s="146"/>
      <c r="I6" s="160">
        <v>-1</v>
      </c>
    </row>
    <row r="7" customFormat="1" ht="22.5" customHeight="1" spans="1:9">
      <c r="A7" s="137" t="s">
        <v>230</v>
      </c>
      <c r="B7" s="153" t="s">
        <v>230</v>
      </c>
      <c r="C7" s="146"/>
      <c r="D7" s="146"/>
      <c r="E7" s="146"/>
      <c r="F7" s="146"/>
      <c r="G7" s="146"/>
      <c r="H7" s="146"/>
      <c r="I7" s="138"/>
    </row>
    <row r="8" customFormat="1" ht="22.5" customHeight="1" spans="1:9">
      <c r="A8" s="137">
        <v>1030602</v>
      </c>
      <c r="B8" s="137" t="s">
        <v>231</v>
      </c>
      <c r="C8" s="146"/>
      <c r="D8" s="146"/>
      <c r="E8" s="146"/>
      <c r="F8" s="146"/>
      <c r="G8" s="146"/>
      <c r="H8" s="146"/>
      <c r="I8" s="138"/>
    </row>
    <row r="9" customFormat="1" ht="22.5" customHeight="1" spans="1:9">
      <c r="A9" s="137" t="s">
        <v>230</v>
      </c>
      <c r="B9" s="153" t="s">
        <v>230</v>
      </c>
      <c r="C9" s="146"/>
      <c r="D9" s="146"/>
      <c r="E9" s="154"/>
      <c r="F9" s="154"/>
      <c r="G9" s="154"/>
      <c r="H9" s="154"/>
      <c r="I9" s="138"/>
    </row>
    <row r="10" customFormat="1" ht="22.5" customHeight="1" spans="1:9">
      <c r="A10" s="137">
        <v>1030603</v>
      </c>
      <c r="B10" s="137" t="s">
        <v>232</v>
      </c>
      <c r="C10" s="146"/>
      <c r="D10" s="146"/>
      <c r="E10" s="146"/>
      <c r="F10" s="146"/>
      <c r="G10" s="146"/>
      <c r="H10" s="146"/>
      <c r="I10" s="138"/>
    </row>
    <row r="11" customFormat="1" ht="22.5" customHeight="1" spans="1:9">
      <c r="A11" s="137" t="s">
        <v>230</v>
      </c>
      <c r="B11" s="153" t="s">
        <v>230</v>
      </c>
      <c r="C11" s="146"/>
      <c r="D11" s="146"/>
      <c r="E11" s="146"/>
      <c r="F11" s="146"/>
      <c r="G11" s="146"/>
      <c r="H11" s="146"/>
      <c r="I11" s="138"/>
    </row>
    <row r="12" customFormat="1" ht="22.5" customHeight="1" spans="1:9">
      <c r="A12" s="137">
        <v>1030604</v>
      </c>
      <c r="B12" s="137" t="s">
        <v>233</v>
      </c>
      <c r="C12" s="146"/>
      <c r="D12" s="146"/>
      <c r="E12" s="146"/>
      <c r="F12" s="146"/>
      <c r="G12" s="146"/>
      <c r="H12" s="146"/>
      <c r="I12" s="138"/>
    </row>
    <row r="13" customFormat="1" ht="22.5" customHeight="1" spans="1:9">
      <c r="A13" s="137" t="s">
        <v>230</v>
      </c>
      <c r="B13" s="153" t="s">
        <v>230</v>
      </c>
      <c r="C13" s="146"/>
      <c r="D13" s="146"/>
      <c r="E13" s="146"/>
      <c r="F13" s="146"/>
      <c r="G13" s="146"/>
      <c r="H13" s="146"/>
      <c r="I13" s="138"/>
    </row>
    <row r="14" customFormat="1" ht="22.5" customHeight="1" spans="1:9">
      <c r="A14" s="137">
        <v>1030699</v>
      </c>
      <c r="B14" s="137" t="s">
        <v>234</v>
      </c>
      <c r="C14" s="146"/>
      <c r="D14" s="146"/>
      <c r="E14" s="146"/>
      <c r="F14" s="146"/>
      <c r="G14" s="146"/>
      <c r="H14" s="146"/>
      <c r="I14" s="138"/>
    </row>
    <row r="15" customFormat="1" ht="22.5" customHeight="1" spans="1:9">
      <c r="A15" s="137" t="s">
        <v>230</v>
      </c>
      <c r="B15" s="153" t="s">
        <v>230</v>
      </c>
      <c r="C15" s="146"/>
      <c r="D15" s="146"/>
      <c r="E15" s="146"/>
      <c r="F15" s="146"/>
      <c r="G15" s="146"/>
      <c r="H15" s="146"/>
      <c r="I15" s="138"/>
    </row>
    <row r="16" customFormat="1" ht="22.5" customHeight="1" spans="1:9">
      <c r="A16" s="137"/>
      <c r="B16" s="138" t="s">
        <v>235</v>
      </c>
      <c r="C16" s="146">
        <v>15</v>
      </c>
      <c r="D16" s="146">
        <v>15</v>
      </c>
      <c r="E16" s="146"/>
      <c r="F16" s="146">
        <v>0</v>
      </c>
      <c r="G16" s="146">
        <v>0</v>
      </c>
      <c r="H16" s="138"/>
      <c r="I16" s="160">
        <v>-1</v>
      </c>
    </row>
    <row r="17" customFormat="1" ht="22.5" customHeight="1" spans="1:9">
      <c r="A17" s="137"/>
      <c r="B17" s="138"/>
      <c r="C17" s="146"/>
      <c r="D17" s="146"/>
      <c r="E17" s="146"/>
      <c r="F17" s="146"/>
      <c r="G17" s="146"/>
      <c r="H17" s="138"/>
      <c r="I17" s="161"/>
    </row>
    <row r="18" customFormat="1" ht="9.75" customHeight="1" spans="1:5">
      <c r="A18" s="155"/>
      <c r="B18" s="156"/>
      <c r="C18" s="157"/>
      <c r="D18" s="158"/>
      <c r="E18" s="92"/>
    </row>
    <row r="19" customFormat="1" ht="44.25" customHeight="1" spans="1:4">
      <c r="A19" s="159"/>
      <c r="B19" s="159"/>
      <c r="C19" s="159"/>
      <c r="D19" s="159"/>
    </row>
  </sheetData>
  <mergeCells count="14">
    <mergeCell ref="A1:I1"/>
    <mergeCell ref="C2:D2"/>
    <mergeCell ref="C3:E3"/>
    <mergeCell ref="F3:H3"/>
    <mergeCell ref="A19:D19"/>
    <mergeCell ref="A4:A5"/>
    <mergeCell ref="B4:B5"/>
    <mergeCell ref="C4:C5"/>
    <mergeCell ref="D4:D5"/>
    <mergeCell ref="E4:E5"/>
    <mergeCell ref="F4:F5"/>
    <mergeCell ref="G4:G5"/>
    <mergeCell ref="H4:H5"/>
    <mergeCell ref="I4:I5"/>
  </mergeCells>
  <pageMargins left="0.75" right="0.75" top="1" bottom="1" header="0.5" footer="0.5"/>
  <pageSetup paperSize="9" orientation="portrait"/>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5"/>
  <sheetViews>
    <sheetView workbookViewId="0">
      <selection activeCell="C3" sqref="C3:F3"/>
    </sheetView>
  </sheetViews>
  <sheetFormatPr defaultColWidth="9" defaultRowHeight="14.25"/>
  <cols>
    <col min="1" max="1" width="11" customWidth="1"/>
    <col min="2" max="2" width="28.25" style="84" customWidth="1"/>
    <col min="3" max="3" width="13.5" style="140" customWidth="1"/>
    <col min="4" max="4" width="13.5" customWidth="1"/>
    <col min="8" max="8" width="10.4" customWidth="1"/>
    <col min="9" max="9" width="9.7" customWidth="1"/>
  </cols>
  <sheetData>
    <row r="1" customFormat="1" ht="26.25" customHeight="1" spans="1:11">
      <c r="A1" s="85" t="s">
        <v>252</v>
      </c>
      <c r="B1" s="85"/>
      <c r="C1" s="85"/>
      <c r="D1" s="85"/>
      <c r="E1" s="85"/>
      <c r="F1" s="85"/>
      <c r="G1" s="85"/>
      <c r="H1" s="85"/>
      <c r="I1" s="85"/>
      <c r="J1" s="85"/>
      <c r="K1" s="85"/>
    </row>
    <row r="2" customFormat="1" ht="19.5" customHeight="1" spans="1:11">
      <c r="A2" s="141" t="s">
        <v>253</v>
      </c>
      <c r="B2" s="142"/>
      <c r="C2" s="143"/>
      <c r="D2" s="143"/>
      <c r="J2" s="143" t="s">
        <v>48</v>
      </c>
      <c r="K2" s="143"/>
    </row>
    <row r="3" customFormat="1" ht="52.5" customHeight="1" spans="1:11">
      <c r="A3" s="136" t="s">
        <v>122</v>
      </c>
      <c r="B3" s="136" t="s">
        <v>238</v>
      </c>
      <c r="C3" s="136" t="s">
        <v>50</v>
      </c>
      <c r="D3" s="136"/>
      <c r="E3" s="136"/>
      <c r="F3" s="136"/>
      <c r="G3" s="136" t="s">
        <v>51</v>
      </c>
      <c r="H3" s="136"/>
      <c r="I3" s="136"/>
      <c r="J3" s="136"/>
      <c r="K3" s="136" t="s">
        <v>146</v>
      </c>
    </row>
    <row r="4" customFormat="1" ht="22.5" customHeight="1" spans="1:11">
      <c r="A4" s="136"/>
      <c r="B4" s="136"/>
      <c r="C4" s="136" t="s">
        <v>226</v>
      </c>
      <c r="D4" s="136" t="s">
        <v>239</v>
      </c>
      <c r="E4" s="136" t="s">
        <v>240</v>
      </c>
      <c r="F4" s="136" t="s">
        <v>241</v>
      </c>
      <c r="G4" s="136" t="s">
        <v>226</v>
      </c>
      <c r="H4" s="136" t="s">
        <v>239</v>
      </c>
      <c r="I4" s="136" t="s">
        <v>240</v>
      </c>
      <c r="J4" s="136" t="s">
        <v>241</v>
      </c>
      <c r="K4" s="136"/>
    </row>
    <row r="5" customFormat="1" ht="22.5" customHeight="1" spans="1:11">
      <c r="A5" s="144">
        <v>22301</v>
      </c>
      <c r="B5" s="145" t="s">
        <v>254</v>
      </c>
      <c r="C5" s="146">
        <v>10</v>
      </c>
      <c r="D5" s="146"/>
      <c r="E5" s="146">
        <v>10</v>
      </c>
      <c r="F5" s="146"/>
      <c r="G5" s="146">
        <v>0</v>
      </c>
      <c r="H5" s="146"/>
      <c r="I5" s="146">
        <v>0</v>
      </c>
      <c r="J5" s="146"/>
      <c r="K5" s="147">
        <v>-1</v>
      </c>
    </row>
    <row r="6" customFormat="1" ht="22.5" customHeight="1" spans="1:11">
      <c r="A6" s="144" t="s">
        <v>255</v>
      </c>
      <c r="B6" s="145" t="s">
        <v>255</v>
      </c>
      <c r="C6" s="146"/>
      <c r="D6" s="146"/>
      <c r="E6" s="146"/>
      <c r="F6" s="146"/>
      <c r="G6" s="146"/>
      <c r="H6" s="146"/>
      <c r="I6" s="146"/>
      <c r="J6" s="146"/>
      <c r="K6" s="138"/>
    </row>
    <row r="7" customFormat="1" ht="22.5" customHeight="1" spans="1:11">
      <c r="A7" s="144">
        <v>22302</v>
      </c>
      <c r="B7" s="145" t="s">
        <v>256</v>
      </c>
      <c r="C7" s="146"/>
      <c r="D7" s="146"/>
      <c r="E7" s="146"/>
      <c r="F7" s="146"/>
      <c r="G7" s="146"/>
      <c r="H7" s="146"/>
      <c r="I7" s="146"/>
      <c r="J7" s="146"/>
      <c r="K7" s="138"/>
    </row>
    <row r="8" customFormat="1" ht="22.5" customHeight="1" spans="1:11">
      <c r="A8" s="144" t="s">
        <v>255</v>
      </c>
      <c r="B8" s="145" t="s">
        <v>255</v>
      </c>
      <c r="C8" s="146"/>
      <c r="D8" s="146"/>
      <c r="E8" s="146"/>
      <c r="F8" s="146"/>
      <c r="G8" s="146"/>
      <c r="H8" s="146"/>
      <c r="I8" s="146"/>
      <c r="J8" s="146"/>
      <c r="K8" s="138"/>
    </row>
    <row r="9" customFormat="1" ht="22.5" customHeight="1" spans="1:11">
      <c r="A9" s="144">
        <v>22303</v>
      </c>
      <c r="B9" s="145" t="s">
        <v>257</v>
      </c>
      <c r="C9" s="146"/>
      <c r="D9" s="146"/>
      <c r="E9" s="146"/>
      <c r="F9" s="146"/>
      <c r="G9" s="146"/>
      <c r="H9" s="146"/>
      <c r="I9" s="146"/>
      <c r="J9" s="146"/>
      <c r="K9" s="138"/>
    </row>
    <row r="10" customFormat="1" ht="22.5" customHeight="1" spans="1:11">
      <c r="A10" s="144" t="s">
        <v>255</v>
      </c>
      <c r="B10" s="145" t="s">
        <v>255</v>
      </c>
      <c r="C10" s="146"/>
      <c r="D10" s="146"/>
      <c r="E10" s="146"/>
      <c r="F10" s="146"/>
      <c r="G10" s="146"/>
      <c r="H10" s="146"/>
      <c r="I10" s="146"/>
      <c r="J10" s="146"/>
      <c r="K10" s="138"/>
    </row>
    <row r="11" customFormat="1" ht="22.5" customHeight="1" spans="1:11">
      <c r="A11" s="144">
        <v>22399</v>
      </c>
      <c r="B11" s="145" t="s">
        <v>258</v>
      </c>
      <c r="C11" s="146"/>
      <c r="D11" s="146"/>
      <c r="E11" s="146"/>
      <c r="F11" s="146"/>
      <c r="G11" s="146"/>
      <c r="H11" s="146"/>
      <c r="I11" s="146"/>
      <c r="J11" s="146"/>
      <c r="K11" s="138"/>
    </row>
    <row r="12" customFormat="1" ht="22.5" customHeight="1" spans="1:11">
      <c r="A12" s="144" t="s">
        <v>255</v>
      </c>
      <c r="B12" s="145" t="s">
        <v>255</v>
      </c>
      <c r="C12" s="146"/>
      <c r="D12" s="146"/>
      <c r="E12" s="146"/>
      <c r="F12" s="146"/>
      <c r="G12" s="146"/>
      <c r="H12" s="146"/>
      <c r="I12" s="146"/>
      <c r="J12" s="146"/>
      <c r="K12" s="138"/>
    </row>
    <row r="13" customFormat="1" ht="22.5" customHeight="1" spans="1:11">
      <c r="A13" s="144">
        <v>230</v>
      </c>
      <c r="B13" s="145" t="s">
        <v>110</v>
      </c>
      <c r="C13" s="146"/>
      <c r="D13" s="146"/>
      <c r="E13" s="146"/>
      <c r="F13" s="146"/>
      <c r="G13" s="146"/>
      <c r="H13" s="146"/>
      <c r="I13" s="146"/>
      <c r="J13" s="146"/>
      <c r="K13" s="147"/>
    </row>
    <row r="14" customFormat="1" ht="22.5" customHeight="1" spans="1:11">
      <c r="A14" s="144">
        <v>23008</v>
      </c>
      <c r="B14" s="145" t="s">
        <v>248</v>
      </c>
      <c r="C14" s="146">
        <v>5</v>
      </c>
      <c r="D14" s="146"/>
      <c r="E14" s="146">
        <v>5</v>
      </c>
      <c r="F14" s="146"/>
      <c r="G14" s="146">
        <v>0</v>
      </c>
      <c r="H14" s="146"/>
      <c r="I14" s="146">
        <v>0</v>
      </c>
      <c r="J14" s="146"/>
      <c r="K14" s="147">
        <v>-1</v>
      </c>
    </row>
    <row r="15" customFormat="1" ht="22.5" customHeight="1" spans="1:11">
      <c r="A15" s="144"/>
      <c r="B15" s="144" t="s">
        <v>249</v>
      </c>
      <c r="C15" s="146">
        <v>15</v>
      </c>
      <c r="D15" s="146"/>
      <c r="E15" s="146">
        <v>15</v>
      </c>
      <c r="F15" s="146"/>
      <c r="G15" s="146">
        <v>0</v>
      </c>
      <c r="H15" s="146"/>
      <c r="I15" s="146">
        <v>0</v>
      </c>
      <c r="J15" s="146"/>
      <c r="K15" s="147">
        <v>-1</v>
      </c>
    </row>
  </sheetData>
  <mergeCells count="8">
    <mergeCell ref="A1:K1"/>
    <mergeCell ref="C2:D2"/>
    <mergeCell ref="J2:K2"/>
    <mergeCell ref="C3:F3"/>
    <mergeCell ref="G3:J3"/>
    <mergeCell ref="A3:A4"/>
    <mergeCell ref="B3:B4"/>
    <mergeCell ref="K3:K4"/>
  </mergeCell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49"/>
  <sheetViews>
    <sheetView topLeftCell="A31" workbookViewId="0">
      <selection activeCell="A52" sqref="A52"/>
    </sheetView>
  </sheetViews>
  <sheetFormatPr defaultColWidth="9" defaultRowHeight="14.25"/>
  <cols>
    <col min="1" max="1" width="110.4" customWidth="1"/>
  </cols>
  <sheetData>
    <row r="1" ht="23.25" customHeight="1" spans="1:1">
      <c r="A1" s="234" t="s">
        <v>3</v>
      </c>
    </row>
    <row r="2" ht="23.25" customHeight="1"/>
    <row r="3" ht="23.25" customHeight="1" spans="1:1">
      <c r="A3" s="235" t="s">
        <v>4</v>
      </c>
    </row>
    <row r="4" ht="23.25" customHeight="1" spans="1:1">
      <c r="A4" s="236" t="s">
        <v>5</v>
      </c>
    </row>
    <row r="5" ht="23.25" customHeight="1" spans="1:1">
      <c r="A5" s="236" t="s">
        <v>6</v>
      </c>
    </row>
    <row r="6" ht="23.25" customHeight="1" spans="1:1">
      <c r="A6" s="236" t="s">
        <v>7</v>
      </c>
    </row>
    <row r="7" ht="23.25" customHeight="1" spans="1:1">
      <c r="A7" s="236" t="s">
        <v>8</v>
      </c>
    </row>
    <row r="8" ht="23.25" customHeight="1" spans="1:1">
      <c r="A8" s="236" t="s">
        <v>9</v>
      </c>
    </row>
    <row r="9" ht="23.25" customHeight="1" spans="1:1">
      <c r="A9" s="236" t="s">
        <v>10</v>
      </c>
    </row>
    <row r="10" ht="23.25" customHeight="1" spans="1:1">
      <c r="A10" s="236" t="s">
        <v>11</v>
      </c>
    </row>
    <row r="11" ht="23.25" customHeight="1" spans="1:1">
      <c r="A11" s="236" t="s">
        <v>12</v>
      </c>
    </row>
    <row r="12" ht="23.25" customHeight="1" spans="1:1">
      <c r="A12" s="236"/>
    </row>
    <row r="13" ht="23.25" customHeight="1" spans="1:1">
      <c r="A13" s="235" t="s">
        <v>13</v>
      </c>
    </row>
    <row r="14" ht="23.25" customHeight="1" spans="1:1">
      <c r="A14" s="236" t="s">
        <v>14</v>
      </c>
    </row>
    <row r="15" ht="23.25" customHeight="1" spans="1:1">
      <c r="A15" s="236" t="s">
        <v>15</v>
      </c>
    </row>
    <row r="16" ht="23.25" customHeight="1" spans="1:1">
      <c r="A16" s="236" t="s">
        <v>16</v>
      </c>
    </row>
    <row r="17" ht="23.25" customHeight="1" spans="1:1">
      <c r="A17" s="236" t="s">
        <v>17</v>
      </c>
    </row>
    <row r="18" ht="23.25" customHeight="1" spans="1:1">
      <c r="A18" s="236" t="s">
        <v>18</v>
      </c>
    </row>
    <row r="19" ht="23.25" customHeight="1" spans="1:1">
      <c r="A19" s="236"/>
    </row>
    <row r="20" ht="23.25" customHeight="1" spans="1:1">
      <c r="A20" s="235" t="s">
        <v>19</v>
      </c>
    </row>
    <row r="21" ht="23.25" customHeight="1" spans="1:1">
      <c r="A21" s="236" t="s">
        <v>20</v>
      </c>
    </row>
    <row r="22" ht="23.25" customHeight="1" spans="1:1">
      <c r="A22" s="236" t="s">
        <v>21</v>
      </c>
    </row>
    <row r="23" ht="23.25" customHeight="1" spans="1:1">
      <c r="A23" s="236" t="s">
        <v>22</v>
      </c>
    </row>
    <row r="24" ht="23.25" customHeight="1" spans="1:1">
      <c r="A24" s="236" t="s">
        <v>23</v>
      </c>
    </row>
    <row r="25" ht="23.25" customHeight="1" spans="1:1">
      <c r="A25" s="236" t="s">
        <v>24</v>
      </c>
    </row>
    <row r="26" ht="23.25" customHeight="1" spans="1:1">
      <c r="A26" s="236"/>
    </row>
    <row r="27" ht="23.25" customHeight="1" spans="1:1">
      <c r="A27" s="235" t="s">
        <v>25</v>
      </c>
    </row>
    <row r="28" ht="23.25" customHeight="1" spans="1:1">
      <c r="A28" s="236" t="s">
        <v>26</v>
      </c>
    </row>
    <row r="29" ht="23.25" customHeight="1" spans="1:1">
      <c r="A29" s="236" t="s">
        <v>27</v>
      </c>
    </row>
    <row r="30" ht="23.25" customHeight="1" spans="1:1">
      <c r="A30" s="236" t="s">
        <v>28</v>
      </c>
    </row>
    <row r="31" ht="23.25" customHeight="1" spans="1:1">
      <c r="A31" s="236" t="s">
        <v>29</v>
      </c>
    </row>
    <row r="32" ht="23.25" customHeight="1" spans="1:1">
      <c r="A32" s="236" t="s">
        <v>30</v>
      </c>
    </row>
    <row r="33" ht="23.25" customHeight="1" spans="1:1">
      <c r="A33" s="236" t="s">
        <v>31</v>
      </c>
    </row>
    <row r="34" ht="23.25" customHeight="1" spans="1:1">
      <c r="A34" s="236"/>
    </row>
    <row r="35" ht="23.25" customHeight="1" spans="1:1">
      <c r="A35" s="235" t="s">
        <v>32</v>
      </c>
    </row>
    <row r="36" ht="23.25" customHeight="1" spans="1:1">
      <c r="A36" s="236" t="s">
        <v>33</v>
      </c>
    </row>
    <row r="37" ht="23.25" customHeight="1" spans="1:1">
      <c r="A37" s="237"/>
    </row>
    <row r="38" ht="23.25" customHeight="1" spans="1:1">
      <c r="A38" s="235" t="s">
        <v>34</v>
      </c>
    </row>
    <row r="39" ht="23.25" customHeight="1" spans="1:1">
      <c r="A39" s="236" t="s">
        <v>35</v>
      </c>
    </row>
    <row r="40" ht="23.25" customHeight="1" spans="1:1">
      <c r="A40" s="236" t="s">
        <v>36</v>
      </c>
    </row>
    <row r="41" ht="23.25" customHeight="1" spans="1:1">
      <c r="A41" s="236" t="s">
        <v>37</v>
      </c>
    </row>
    <row r="42" ht="23.25" customHeight="1" spans="1:1">
      <c r="A42" s="236" t="s">
        <v>38</v>
      </c>
    </row>
    <row r="43" ht="23.25" customHeight="1" spans="1:1">
      <c r="A43" s="236" t="s">
        <v>39</v>
      </c>
    </row>
    <row r="44" ht="23.25" customHeight="1" spans="1:1">
      <c r="A44" s="236" t="s">
        <v>40</v>
      </c>
    </row>
    <row r="45" ht="23.25" customHeight="1" spans="1:1">
      <c r="A45" s="236" t="s">
        <v>41</v>
      </c>
    </row>
    <row r="46" ht="23.25" customHeight="1" spans="1:1">
      <c r="A46" s="236" t="s">
        <v>42</v>
      </c>
    </row>
    <row r="47" ht="23.25" customHeight="1" spans="1:1">
      <c r="A47" s="236" t="s">
        <v>43</v>
      </c>
    </row>
    <row r="48" ht="23.25" customHeight="1" spans="1:1">
      <c r="A48" s="236" t="s">
        <v>44</v>
      </c>
    </row>
    <row r="49" ht="23.25" customHeight="1" spans="1:1">
      <c r="A49" s="236" t="s">
        <v>45</v>
      </c>
    </row>
  </sheetData>
  <pageMargins left="0.707638888888889" right="0.707638888888889" top="0.747916666666667" bottom="0.747916666666667" header="0.313888888888889" footer="0.313888888888889"/>
  <pageSetup paperSize="9" scale="90"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4"/>
  <sheetViews>
    <sheetView workbookViewId="0">
      <selection activeCell="A2" sqref="A2"/>
    </sheetView>
  </sheetViews>
  <sheetFormatPr defaultColWidth="9" defaultRowHeight="14.25" outlineLevelCol="7"/>
  <sheetData>
    <row r="1" ht="29" customHeight="1" spans="1:8">
      <c r="A1" s="132" t="s">
        <v>259</v>
      </c>
      <c r="B1" s="132"/>
      <c r="C1" s="132"/>
      <c r="D1" s="132"/>
      <c r="E1" s="132"/>
      <c r="F1" s="132"/>
      <c r="G1" s="132"/>
      <c r="H1" s="132"/>
    </row>
    <row r="2" ht="15.75" customHeight="1" spans="1:8">
      <c r="A2" s="133" t="s">
        <v>260</v>
      </c>
      <c r="B2" s="133"/>
      <c r="C2" s="133"/>
      <c r="D2" s="133"/>
      <c r="E2" s="134"/>
      <c r="F2" s="134"/>
      <c r="G2" s="135" t="s">
        <v>48</v>
      </c>
      <c r="H2" s="135"/>
    </row>
    <row r="3" ht="24" spans="1:8">
      <c r="A3" s="136" t="s">
        <v>220</v>
      </c>
      <c r="B3" s="136" t="s">
        <v>164</v>
      </c>
      <c r="C3" s="136" t="s">
        <v>165</v>
      </c>
      <c r="D3" s="136" t="s">
        <v>165</v>
      </c>
      <c r="E3" s="136" t="s">
        <v>165</v>
      </c>
      <c r="F3" s="136" t="s">
        <v>165</v>
      </c>
      <c r="G3" s="136" t="s">
        <v>165</v>
      </c>
      <c r="H3" s="136" t="s">
        <v>261</v>
      </c>
    </row>
    <row r="4" ht="36" spans="1:8">
      <c r="A4" s="137" t="s">
        <v>262</v>
      </c>
      <c r="B4" s="138"/>
      <c r="C4" s="138"/>
      <c r="D4" s="138"/>
      <c r="E4" s="138"/>
      <c r="F4" s="138"/>
      <c r="G4" s="138"/>
      <c r="H4" s="138"/>
    </row>
    <row r="5" spans="1:8">
      <c r="A5" s="138"/>
      <c r="B5" s="138"/>
      <c r="C5" s="138"/>
      <c r="D5" s="138"/>
      <c r="E5" s="138"/>
      <c r="F5" s="138"/>
      <c r="G5" s="138"/>
      <c r="H5" s="138"/>
    </row>
    <row r="6" spans="1:8">
      <c r="A6" s="138"/>
      <c r="B6" s="138"/>
      <c r="C6" s="138"/>
      <c r="D6" s="138"/>
      <c r="E6" s="138"/>
      <c r="F6" s="138"/>
      <c r="G6" s="138"/>
      <c r="H6" s="138"/>
    </row>
    <row r="7" spans="1:8">
      <c r="A7" s="138"/>
      <c r="B7" s="138"/>
      <c r="C7" s="138"/>
      <c r="D7" s="138"/>
      <c r="E7" s="138"/>
      <c r="F7" s="138"/>
      <c r="G7" s="138"/>
      <c r="H7" s="138"/>
    </row>
    <row r="8" spans="1:8">
      <c r="A8" s="138"/>
      <c r="B8" s="138"/>
      <c r="C8" s="138"/>
      <c r="D8" s="138"/>
      <c r="E8" s="138"/>
      <c r="F8" s="138"/>
      <c r="G8" s="138"/>
      <c r="H8" s="138"/>
    </row>
    <row r="9" spans="1:8">
      <c r="A9" s="138"/>
      <c r="B9" s="138"/>
      <c r="C9" s="138"/>
      <c r="D9" s="138"/>
      <c r="E9" s="138"/>
      <c r="F9" s="138"/>
      <c r="G9" s="138"/>
      <c r="H9" s="138"/>
    </row>
    <row r="10" spans="1:8">
      <c r="A10" s="138"/>
      <c r="B10" s="138"/>
      <c r="C10" s="138"/>
      <c r="D10" s="138"/>
      <c r="E10" s="138"/>
      <c r="F10" s="138"/>
      <c r="G10" s="138"/>
      <c r="H10" s="138"/>
    </row>
    <row r="11" spans="1:8">
      <c r="A11" s="138"/>
      <c r="B11" s="138"/>
      <c r="C11" s="138"/>
      <c r="D11" s="138"/>
      <c r="E11" s="138"/>
      <c r="F11" s="138"/>
      <c r="G11" s="138"/>
      <c r="H11" s="138"/>
    </row>
    <row r="12" spans="1:8">
      <c r="A12" s="138"/>
      <c r="B12" s="138"/>
      <c r="C12" s="138"/>
      <c r="D12" s="138"/>
      <c r="E12" s="138"/>
      <c r="F12" s="138"/>
      <c r="G12" s="138"/>
      <c r="H12" s="138"/>
    </row>
    <row r="13" spans="1:8">
      <c r="A13" s="138"/>
      <c r="B13" s="138"/>
      <c r="C13" s="138"/>
      <c r="D13" s="138"/>
      <c r="E13" s="138"/>
      <c r="F13" s="138"/>
      <c r="G13" s="138"/>
      <c r="H13" s="138"/>
    </row>
    <row r="14" spans="1:8">
      <c r="A14" s="139" t="s">
        <v>161</v>
      </c>
      <c r="B14" s="139"/>
      <c r="C14" s="139"/>
      <c r="D14" s="139"/>
      <c r="E14" s="139"/>
      <c r="F14" s="139"/>
      <c r="G14" s="139"/>
      <c r="H14" s="139"/>
    </row>
  </sheetData>
  <mergeCells count="3">
    <mergeCell ref="A1:H1"/>
    <mergeCell ref="G2:H2"/>
    <mergeCell ref="A14:H14"/>
  </mergeCells>
  <pageMargins left="0.75" right="0.75" top="1" bottom="1" header="0.5" footer="0.5"/>
  <pageSetup paperSize="9" orientation="portrait"/>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S70"/>
  <sheetViews>
    <sheetView workbookViewId="0">
      <selection activeCell="L24" sqref="L24"/>
    </sheetView>
  </sheetViews>
  <sheetFormatPr defaultColWidth="7.96666666666667" defaultRowHeight="12"/>
  <cols>
    <col min="1" max="1" width="9.625" style="113" customWidth="1"/>
    <col min="2" max="2" width="32.375" style="113" customWidth="1"/>
    <col min="3" max="5" width="14.375" style="113" customWidth="1"/>
    <col min="6" max="251" width="9.04166666666667" style="113" customWidth="1"/>
    <col min="252" max="16384" width="7.96666666666667" style="113"/>
  </cols>
  <sheetData>
    <row r="1" s="113" customFormat="1" ht="30" customHeight="1" spans="1:251">
      <c r="A1" s="126" t="s">
        <v>263</v>
      </c>
      <c r="B1" s="126"/>
      <c r="C1" s="126"/>
      <c r="D1" s="126"/>
      <c r="E1" s="126"/>
      <c r="F1" s="116"/>
      <c r="G1" s="116"/>
      <c r="H1" s="116"/>
      <c r="I1" s="116"/>
      <c r="J1" s="116"/>
      <c r="K1" s="116"/>
      <c r="L1" s="116"/>
      <c r="M1" s="116"/>
      <c r="N1" s="116"/>
      <c r="O1" s="116"/>
      <c r="P1" s="116"/>
      <c r="Q1" s="116"/>
      <c r="R1" s="116"/>
      <c r="S1" s="116"/>
      <c r="T1" s="116"/>
      <c r="U1" s="116"/>
      <c r="V1" s="116"/>
      <c r="W1" s="116"/>
      <c r="X1" s="116"/>
      <c r="Y1" s="116"/>
      <c r="Z1" s="116"/>
      <c r="AA1" s="116"/>
      <c r="AB1" s="116"/>
      <c r="AC1" s="116"/>
      <c r="AD1" s="116"/>
      <c r="AE1" s="116"/>
      <c r="AF1" s="116"/>
      <c r="AG1" s="116"/>
      <c r="AH1" s="116"/>
      <c r="AI1" s="116"/>
      <c r="AJ1" s="116"/>
      <c r="AK1" s="116"/>
      <c r="AL1" s="116"/>
      <c r="AM1" s="116"/>
      <c r="AN1" s="116"/>
      <c r="AO1" s="116"/>
      <c r="AP1" s="116"/>
      <c r="AQ1" s="116"/>
      <c r="AR1" s="116"/>
      <c r="AS1" s="116"/>
      <c r="AT1" s="116"/>
      <c r="AU1" s="116"/>
      <c r="AV1" s="116"/>
      <c r="AW1" s="116"/>
      <c r="AX1" s="116"/>
      <c r="AY1" s="116"/>
      <c r="AZ1" s="116"/>
      <c r="BA1" s="116"/>
      <c r="BB1" s="116"/>
      <c r="BC1" s="116"/>
      <c r="BD1" s="116"/>
      <c r="BE1" s="116"/>
      <c r="BF1" s="116"/>
      <c r="BG1" s="116"/>
      <c r="BH1" s="116"/>
      <c r="BI1" s="116"/>
      <c r="BJ1" s="116"/>
      <c r="BK1" s="116"/>
      <c r="BL1" s="116"/>
      <c r="BM1" s="116"/>
      <c r="BN1" s="116"/>
      <c r="BO1" s="116"/>
      <c r="BP1" s="116"/>
      <c r="BQ1" s="116"/>
      <c r="BR1" s="116"/>
      <c r="BS1" s="116"/>
      <c r="BT1" s="116"/>
      <c r="BU1" s="116"/>
      <c r="BV1" s="116"/>
      <c r="BW1" s="116"/>
      <c r="BX1" s="116"/>
      <c r="BY1" s="116"/>
      <c r="BZ1" s="116"/>
      <c r="CA1" s="116"/>
      <c r="CB1" s="116"/>
      <c r="CC1" s="116"/>
      <c r="CD1" s="116"/>
      <c r="CE1" s="116"/>
      <c r="CF1" s="116"/>
      <c r="CG1" s="116"/>
      <c r="CH1" s="116"/>
      <c r="CI1" s="116"/>
      <c r="CJ1" s="116"/>
      <c r="CK1" s="116"/>
      <c r="CL1" s="116"/>
      <c r="CM1" s="116"/>
      <c r="CN1" s="116"/>
      <c r="CO1" s="116"/>
      <c r="CP1" s="116"/>
      <c r="CQ1" s="116"/>
      <c r="CR1" s="116"/>
      <c r="CS1" s="116"/>
      <c r="CT1" s="116"/>
      <c r="CU1" s="116"/>
      <c r="CV1" s="116"/>
      <c r="CW1" s="116"/>
      <c r="CX1" s="116"/>
      <c r="CY1" s="116"/>
      <c r="CZ1" s="116"/>
      <c r="DA1" s="116"/>
      <c r="DB1" s="116"/>
      <c r="DC1" s="116"/>
      <c r="DD1" s="116"/>
      <c r="DE1" s="116"/>
      <c r="DF1" s="116"/>
      <c r="DG1" s="116"/>
      <c r="DH1" s="116"/>
      <c r="DI1" s="116"/>
      <c r="DJ1" s="116"/>
      <c r="DK1" s="116"/>
      <c r="DL1" s="116"/>
      <c r="DM1" s="116"/>
      <c r="DN1" s="116"/>
      <c r="DO1" s="116"/>
      <c r="DP1" s="116"/>
      <c r="DQ1" s="116"/>
      <c r="DR1" s="116"/>
      <c r="DS1" s="116"/>
      <c r="DT1" s="116"/>
      <c r="DU1" s="116"/>
      <c r="DV1" s="116"/>
      <c r="DW1" s="116"/>
      <c r="DX1" s="116"/>
      <c r="DY1" s="116"/>
      <c r="DZ1" s="116"/>
      <c r="EA1" s="116"/>
      <c r="EB1" s="116"/>
      <c r="EC1" s="116"/>
      <c r="ED1" s="116"/>
      <c r="EE1" s="116"/>
      <c r="EF1" s="116"/>
      <c r="EG1" s="116"/>
      <c r="EH1" s="116"/>
      <c r="EI1" s="116"/>
      <c r="EJ1" s="116"/>
      <c r="EK1" s="116"/>
      <c r="EL1" s="116"/>
      <c r="EM1" s="116"/>
      <c r="EN1" s="116"/>
      <c r="EO1" s="116"/>
      <c r="EP1" s="116"/>
      <c r="EQ1" s="116"/>
      <c r="ER1" s="116"/>
      <c r="ES1" s="116"/>
      <c r="ET1" s="116"/>
      <c r="EU1" s="116"/>
      <c r="EV1" s="116"/>
      <c r="EW1" s="116"/>
      <c r="EX1" s="116"/>
      <c r="EY1" s="116"/>
      <c r="EZ1" s="116"/>
      <c r="FA1" s="116"/>
      <c r="FB1" s="116"/>
      <c r="FC1" s="116"/>
      <c r="FD1" s="116"/>
      <c r="FE1" s="116"/>
      <c r="FF1" s="116"/>
      <c r="FG1" s="116"/>
      <c r="FH1" s="116"/>
      <c r="FI1" s="116"/>
      <c r="FJ1" s="116"/>
      <c r="FK1" s="116"/>
      <c r="FL1" s="116"/>
      <c r="FM1" s="116"/>
      <c r="FN1" s="116"/>
      <c r="FO1" s="116"/>
      <c r="FP1" s="116"/>
      <c r="FQ1" s="116"/>
      <c r="FR1" s="116"/>
      <c r="FS1" s="116"/>
      <c r="FT1" s="116"/>
      <c r="FU1" s="116"/>
      <c r="FV1" s="116"/>
      <c r="FW1" s="116"/>
      <c r="FX1" s="116"/>
      <c r="FY1" s="116"/>
      <c r="FZ1" s="116"/>
      <c r="GA1" s="116"/>
      <c r="GB1" s="116"/>
      <c r="GC1" s="116"/>
      <c r="GD1" s="116"/>
      <c r="GE1" s="116"/>
      <c r="GF1" s="116"/>
      <c r="GG1" s="116"/>
      <c r="GH1" s="116"/>
      <c r="GI1" s="116"/>
      <c r="GJ1" s="116"/>
      <c r="GK1" s="116"/>
      <c r="GL1" s="116"/>
      <c r="GM1" s="116"/>
      <c r="GN1" s="116"/>
      <c r="GO1" s="116"/>
      <c r="GP1" s="116"/>
      <c r="GQ1" s="116"/>
      <c r="GR1" s="116"/>
      <c r="GS1" s="116"/>
      <c r="GT1" s="116"/>
      <c r="GU1" s="116"/>
      <c r="GV1" s="116"/>
      <c r="GW1" s="116"/>
      <c r="GX1" s="116"/>
      <c r="GY1" s="116"/>
      <c r="GZ1" s="116"/>
      <c r="HA1" s="116"/>
      <c r="HB1" s="116"/>
      <c r="HC1" s="116"/>
      <c r="HD1" s="116"/>
      <c r="HE1" s="116"/>
      <c r="HF1" s="116"/>
      <c r="HG1" s="116"/>
      <c r="HH1" s="116"/>
      <c r="HI1" s="116"/>
      <c r="HJ1" s="116"/>
      <c r="HK1" s="116"/>
      <c r="HL1" s="116"/>
      <c r="HM1" s="116"/>
      <c r="HN1" s="116"/>
      <c r="HO1" s="116"/>
      <c r="HP1" s="116"/>
      <c r="HQ1" s="116"/>
      <c r="HR1" s="116"/>
      <c r="HS1" s="116"/>
      <c r="HT1" s="116"/>
      <c r="HU1" s="116"/>
      <c r="HV1" s="116"/>
      <c r="HW1" s="116"/>
      <c r="HX1" s="116"/>
      <c r="HY1" s="116"/>
      <c r="HZ1" s="116"/>
      <c r="IA1" s="116"/>
      <c r="IB1" s="116"/>
      <c r="IC1" s="116"/>
      <c r="ID1" s="116"/>
      <c r="IE1" s="116"/>
      <c r="IF1" s="116"/>
      <c r="IG1" s="116"/>
      <c r="IH1" s="116"/>
      <c r="II1" s="116"/>
      <c r="IJ1" s="116"/>
      <c r="IK1" s="116"/>
      <c r="IL1" s="116"/>
      <c r="IM1" s="116"/>
      <c r="IN1" s="116"/>
      <c r="IO1" s="116"/>
      <c r="IP1" s="116"/>
      <c r="IQ1" s="116"/>
    </row>
    <row r="2" s="114" customFormat="1" ht="19.5" customHeight="1" spans="1:2">
      <c r="A2" s="1" t="s">
        <v>264</v>
      </c>
      <c r="B2" s="117" t="s">
        <v>48</v>
      </c>
    </row>
    <row r="3" s="113" customFormat="1" ht="19.5" customHeight="1" spans="1:249">
      <c r="A3" s="129" t="s">
        <v>122</v>
      </c>
      <c r="B3" s="118" t="s">
        <v>49</v>
      </c>
      <c r="C3" s="118" t="s">
        <v>50</v>
      </c>
      <c r="D3" s="118" t="s">
        <v>51</v>
      </c>
      <c r="E3" s="118" t="s">
        <v>146</v>
      </c>
      <c r="F3" s="116"/>
      <c r="G3" s="116"/>
      <c r="H3" s="116"/>
      <c r="I3" s="116"/>
      <c r="J3" s="116"/>
      <c r="K3" s="116"/>
      <c r="L3" s="116"/>
      <c r="M3" s="116"/>
      <c r="N3" s="116"/>
      <c r="O3" s="116"/>
      <c r="P3" s="116"/>
      <c r="Q3" s="116"/>
      <c r="R3" s="116"/>
      <c r="S3" s="116"/>
      <c r="T3" s="116"/>
      <c r="U3" s="116"/>
      <c r="V3" s="116"/>
      <c r="W3" s="116"/>
      <c r="X3" s="116"/>
      <c r="Y3" s="116"/>
      <c r="Z3" s="116"/>
      <c r="AA3" s="116"/>
      <c r="AB3" s="116"/>
      <c r="AC3" s="116"/>
      <c r="AD3" s="116"/>
      <c r="AE3" s="116"/>
      <c r="AF3" s="116"/>
      <c r="AG3" s="116"/>
      <c r="AH3" s="116"/>
      <c r="AI3" s="116"/>
      <c r="AJ3" s="116"/>
      <c r="AK3" s="116"/>
      <c r="AL3" s="116"/>
      <c r="AM3" s="116"/>
      <c r="AN3" s="116"/>
      <c r="AO3" s="116"/>
      <c r="AP3" s="116"/>
      <c r="AQ3" s="116"/>
      <c r="AR3" s="116"/>
      <c r="AS3" s="116"/>
      <c r="AT3" s="116"/>
      <c r="AU3" s="116"/>
      <c r="AV3" s="116"/>
      <c r="AW3" s="116"/>
      <c r="AX3" s="116"/>
      <c r="AY3" s="116"/>
      <c r="AZ3" s="116"/>
      <c r="BA3" s="116"/>
      <c r="BB3" s="116"/>
      <c r="BC3" s="116"/>
      <c r="BD3" s="116"/>
      <c r="BE3" s="116"/>
      <c r="BF3" s="116"/>
      <c r="BG3" s="116"/>
      <c r="BH3" s="116"/>
      <c r="BI3" s="116"/>
      <c r="BJ3" s="116"/>
      <c r="BK3" s="116"/>
      <c r="BL3" s="116"/>
      <c r="BM3" s="116"/>
      <c r="BN3" s="116"/>
      <c r="BO3" s="116"/>
      <c r="BP3" s="116"/>
      <c r="BQ3" s="116"/>
      <c r="BR3" s="116"/>
      <c r="BS3" s="116"/>
      <c r="BT3" s="116"/>
      <c r="BU3" s="116"/>
      <c r="BV3" s="116"/>
      <c r="BW3" s="116"/>
      <c r="BX3" s="116"/>
      <c r="BY3" s="116"/>
      <c r="BZ3" s="116"/>
      <c r="CA3" s="116"/>
      <c r="CB3" s="116"/>
      <c r="CC3" s="116"/>
      <c r="CD3" s="116"/>
      <c r="CE3" s="116"/>
      <c r="CF3" s="116"/>
      <c r="CG3" s="116"/>
      <c r="CH3" s="116"/>
      <c r="CI3" s="116"/>
      <c r="CJ3" s="116"/>
      <c r="CK3" s="116"/>
      <c r="CL3" s="116"/>
      <c r="CM3" s="116"/>
      <c r="CN3" s="116"/>
      <c r="CO3" s="116"/>
      <c r="CP3" s="116"/>
      <c r="CQ3" s="116"/>
      <c r="CR3" s="116"/>
      <c r="CS3" s="116"/>
      <c r="CT3" s="116"/>
      <c r="CU3" s="116"/>
      <c r="CV3" s="116"/>
      <c r="CW3" s="116"/>
      <c r="CX3" s="116"/>
      <c r="CY3" s="116"/>
      <c r="CZ3" s="116"/>
      <c r="DA3" s="116"/>
      <c r="DB3" s="116"/>
      <c r="DC3" s="116"/>
      <c r="DD3" s="116"/>
      <c r="DE3" s="116"/>
      <c r="DF3" s="116"/>
      <c r="DG3" s="116"/>
      <c r="DH3" s="116"/>
      <c r="DI3" s="116"/>
      <c r="DJ3" s="116"/>
      <c r="DK3" s="116"/>
      <c r="DL3" s="116"/>
      <c r="DM3" s="116"/>
      <c r="DN3" s="116"/>
      <c r="DO3" s="116"/>
      <c r="DP3" s="116"/>
      <c r="DQ3" s="116"/>
      <c r="DR3" s="116"/>
      <c r="DS3" s="116"/>
      <c r="DT3" s="116"/>
      <c r="DU3" s="116"/>
      <c r="DV3" s="116"/>
      <c r="DW3" s="116"/>
      <c r="DX3" s="116"/>
      <c r="DY3" s="116"/>
      <c r="DZ3" s="116"/>
      <c r="EA3" s="116"/>
      <c r="EB3" s="116"/>
      <c r="EC3" s="116"/>
      <c r="ED3" s="116"/>
      <c r="EE3" s="116"/>
      <c r="EF3" s="116"/>
      <c r="EG3" s="116"/>
      <c r="EH3" s="116"/>
      <c r="EI3" s="116"/>
      <c r="EJ3" s="116"/>
      <c r="EK3" s="116"/>
      <c r="EL3" s="116"/>
      <c r="EM3" s="116"/>
      <c r="EN3" s="116"/>
      <c r="EO3" s="116"/>
      <c r="EP3" s="116"/>
      <c r="EQ3" s="116"/>
      <c r="ER3" s="116"/>
      <c r="ES3" s="116"/>
      <c r="ET3" s="116"/>
      <c r="EU3" s="116"/>
      <c r="EV3" s="116"/>
      <c r="EW3" s="116"/>
      <c r="EX3" s="116"/>
      <c r="EY3" s="116"/>
      <c r="EZ3" s="116"/>
      <c r="FA3" s="116"/>
      <c r="FB3" s="116"/>
      <c r="FC3" s="116"/>
      <c r="FD3" s="116"/>
      <c r="FE3" s="116"/>
      <c r="FF3" s="116"/>
      <c r="FG3" s="116"/>
      <c r="FH3" s="116"/>
      <c r="FI3" s="116"/>
      <c r="FJ3" s="116"/>
      <c r="FK3" s="116"/>
      <c r="FL3" s="116"/>
      <c r="FM3" s="116"/>
      <c r="FN3" s="116"/>
      <c r="FO3" s="116"/>
      <c r="FP3" s="116"/>
      <c r="FQ3" s="116"/>
      <c r="FR3" s="116"/>
      <c r="FS3" s="116"/>
      <c r="FT3" s="116"/>
      <c r="FU3" s="116"/>
      <c r="FV3" s="116"/>
      <c r="FW3" s="116"/>
      <c r="FX3" s="116"/>
      <c r="FY3" s="116"/>
      <c r="FZ3" s="116"/>
      <c r="GA3" s="116"/>
      <c r="GB3" s="116"/>
      <c r="GC3" s="116"/>
      <c r="GD3" s="116"/>
      <c r="GE3" s="116"/>
      <c r="GF3" s="116"/>
      <c r="GG3" s="116"/>
      <c r="GH3" s="116"/>
      <c r="GI3" s="116"/>
      <c r="GJ3" s="116"/>
      <c r="GK3" s="116"/>
      <c r="GL3" s="116"/>
      <c r="GM3" s="116"/>
      <c r="GN3" s="116"/>
      <c r="GO3" s="116"/>
      <c r="GP3" s="116"/>
      <c r="GQ3" s="116"/>
      <c r="GR3" s="116"/>
      <c r="GS3" s="116"/>
      <c r="GT3" s="116"/>
      <c r="GU3" s="116"/>
      <c r="GV3" s="116"/>
      <c r="GW3" s="116"/>
      <c r="GX3" s="116"/>
      <c r="GY3" s="116"/>
      <c r="GZ3" s="116"/>
      <c r="HA3" s="116"/>
      <c r="HB3" s="116"/>
      <c r="HC3" s="116"/>
      <c r="HD3" s="116"/>
      <c r="HE3" s="116"/>
      <c r="HF3" s="116"/>
      <c r="HG3" s="116"/>
      <c r="HH3" s="116"/>
      <c r="HI3" s="116"/>
      <c r="HJ3" s="116"/>
      <c r="HK3" s="116"/>
      <c r="HL3" s="116"/>
      <c r="HM3" s="116"/>
      <c r="HN3" s="116"/>
      <c r="HO3" s="116"/>
      <c r="HP3" s="116"/>
      <c r="HQ3" s="116"/>
      <c r="HR3" s="116"/>
      <c r="HS3" s="116"/>
      <c r="HT3" s="116"/>
      <c r="HU3" s="116"/>
      <c r="HV3" s="116"/>
      <c r="HW3" s="116"/>
      <c r="HX3" s="116"/>
      <c r="HY3" s="116"/>
      <c r="HZ3" s="116"/>
      <c r="IA3" s="116"/>
      <c r="IB3" s="116"/>
      <c r="IC3" s="116"/>
      <c r="ID3" s="116"/>
      <c r="IE3" s="116"/>
      <c r="IF3" s="116"/>
      <c r="IG3" s="116"/>
      <c r="IH3" s="116"/>
      <c r="II3" s="116"/>
      <c r="IJ3" s="116"/>
      <c r="IK3" s="116"/>
      <c r="IL3" s="116"/>
      <c r="IM3" s="116"/>
      <c r="IN3" s="116"/>
      <c r="IO3" s="116"/>
    </row>
    <row r="4" s="113" customFormat="1" ht="19.5" customHeight="1" spans="1:249">
      <c r="A4" s="119">
        <v>102</v>
      </c>
      <c r="B4" s="120" t="s">
        <v>265</v>
      </c>
      <c r="C4" s="121"/>
      <c r="D4" s="121"/>
      <c r="E4" s="121"/>
      <c r="F4" s="116"/>
      <c r="G4" s="116"/>
      <c r="H4" s="116"/>
      <c r="I4" s="116"/>
      <c r="J4" s="116"/>
      <c r="K4" s="116"/>
      <c r="L4" s="116"/>
      <c r="M4" s="116"/>
      <c r="N4" s="116"/>
      <c r="O4" s="116"/>
      <c r="P4" s="116"/>
      <c r="Q4" s="116"/>
      <c r="R4" s="116"/>
      <c r="S4" s="116"/>
      <c r="T4" s="116"/>
      <c r="U4" s="116"/>
      <c r="V4" s="116"/>
      <c r="W4" s="116"/>
      <c r="X4" s="116"/>
      <c r="Y4" s="116"/>
      <c r="Z4" s="116"/>
      <c r="AA4" s="116"/>
      <c r="AB4" s="116"/>
      <c r="AC4" s="116"/>
      <c r="AD4" s="116"/>
      <c r="AE4" s="116"/>
      <c r="AF4" s="116"/>
      <c r="AG4" s="116"/>
      <c r="AH4" s="116"/>
      <c r="AI4" s="116"/>
      <c r="AJ4" s="116"/>
      <c r="AK4" s="116"/>
      <c r="AL4" s="116"/>
      <c r="AM4" s="116"/>
      <c r="AN4" s="116"/>
      <c r="AO4" s="116"/>
      <c r="AP4" s="116"/>
      <c r="AQ4" s="116"/>
      <c r="AR4" s="116"/>
      <c r="AS4" s="116"/>
      <c r="AT4" s="116"/>
      <c r="AU4" s="116"/>
      <c r="AV4" s="116"/>
      <c r="AW4" s="116"/>
      <c r="AX4" s="116"/>
      <c r="AY4" s="116"/>
      <c r="AZ4" s="116"/>
      <c r="BA4" s="116"/>
      <c r="BB4" s="116"/>
      <c r="BC4" s="116"/>
      <c r="BD4" s="116"/>
      <c r="BE4" s="116"/>
      <c r="BF4" s="116"/>
      <c r="BG4" s="116"/>
      <c r="BH4" s="116"/>
      <c r="BI4" s="116"/>
      <c r="BJ4" s="116"/>
      <c r="BK4" s="116"/>
      <c r="BL4" s="116"/>
      <c r="BM4" s="116"/>
      <c r="BN4" s="116"/>
      <c r="BO4" s="116"/>
      <c r="BP4" s="116"/>
      <c r="BQ4" s="116"/>
      <c r="BR4" s="116"/>
      <c r="BS4" s="116"/>
      <c r="BT4" s="116"/>
      <c r="BU4" s="116"/>
      <c r="BV4" s="116"/>
      <c r="BW4" s="116"/>
      <c r="BX4" s="116"/>
      <c r="BY4" s="116"/>
      <c r="BZ4" s="116"/>
      <c r="CA4" s="116"/>
      <c r="CB4" s="116"/>
      <c r="CC4" s="116"/>
      <c r="CD4" s="116"/>
      <c r="CE4" s="116"/>
      <c r="CF4" s="116"/>
      <c r="CG4" s="116"/>
      <c r="CH4" s="116"/>
      <c r="CI4" s="116"/>
      <c r="CJ4" s="116"/>
      <c r="CK4" s="116"/>
      <c r="CL4" s="116"/>
      <c r="CM4" s="116"/>
      <c r="CN4" s="116"/>
      <c r="CO4" s="116"/>
      <c r="CP4" s="116"/>
      <c r="CQ4" s="116"/>
      <c r="CR4" s="116"/>
      <c r="CS4" s="116"/>
      <c r="CT4" s="116"/>
      <c r="CU4" s="116"/>
      <c r="CV4" s="116"/>
      <c r="CW4" s="116"/>
      <c r="CX4" s="116"/>
      <c r="CY4" s="116"/>
      <c r="CZ4" s="116"/>
      <c r="DA4" s="116"/>
      <c r="DB4" s="116"/>
      <c r="DC4" s="116"/>
      <c r="DD4" s="116"/>
      <c r="DE4" s="116"/>
      <c r="DF4" s="116"/>
      <c r="DG4" s="116"/>
      <c r="DH4" s="116"/>
      <c r="DI4" s="116"/>
      <c r="DJ4" s="116"/>
      <c r="DK4" s="116"/>
      <c r="DL4" s="116"/>
      <c r="DM4" s="116"/>
      <c r="DN4" s="116"/>
      <c r="DO4" s="116"/>
      <c r="DP4" s="116"/>
      <c r="DQ4" s="116"/>
      <c r="DR4" s="116"/>
      <c r="DS4" s="116"/>
      <c r="DT4" s="116"/>
      <c r="DU4" s="116"/>
      <c r="DV4" s="116"/>
      <c r="DW4" s="116"/>
      <c r="DX4" s="116"/>
      <c r="DY4" s="116"/>
      <c r="DZ4" s="116"/>
      <c r="EA4" s="116"/>
      <c r="EB4" s="116"/>
      <c r="EC4" s="116"/>
      <c r="ED4" s="116"/>
      <c r="EE4" s="116"/>
      <c r="EF4" s="116"/>
      <c r="EG4" s="116"/>
      <c r="EH4" s="116"/>
      <c r="EI4" s="116"/>
      <c r="EJ4" s="116"/>
      <c r="EK4" s="116"/>
      <c r="EL4" s="116"/>
      <c r="EM4" s="116"/>
      <c r="EN4" s="116"/>
      <c r="EO4" s="116"/>
      <c r="EP4" s="116"/>
      <c r="EQ4" s="116"/>
      <c r="ER4" s="116"/>
      <c r="ES4" s="116"/>
      <c r="ET4" s="116"/>
      <c r="EU4" s="116"/>
      <c r="EV4" s="116"/>
      <c r="EW4" s="116"/>
      <c r="EX4" s="116"/>
      <c r="EY4" s="116"/>
      <c r="EZ4" s="116"/>
      <c r="FA4" s="116"/>
      <c r="FB4" s="116"/>
      <c r="FC4" s="116"/>
      <c r="FD4" s="116"/>
      <c r="FE4" s="116"/>
      <c r="FF4" s="116"/>
      <c r="FG4" s="116"/>
      <c r="FH4" s="116"/>
      <c r="FI4" s="116"/>
      <c r="FJ4" s="116"/>
      <c r="FK4" s="116"/>
      <c r="FL4" s="116"/>
      <c r="FM4" s="116"/>
      <c r="FN4" s="116"/>
      <c r="FO4" s="116"/>
      <c r="FP4" s="116"/>
      <c r="FQ4" s="116"/>
      <c r="FR4" s="116"/>
      <c r="FS4" s="116"/>
      <c r="FT4" s="116"/>
      <c r="FU4" s="116"/>
      <c r="FV4" s="116"/>
      <c r="FW4" s="116"/>
      <c r="FX4" s="116"/>
      <c r="FY4" s="116"/>
      <c r="FZ4" s="116"/>
      <c r="GA4" s="116"/>
      <c r="GB4" s="116"/>
      <c r="GC4" s="116"/>
      <c r="GD4" s="116"/>
      <c r="GE4" s="116"/>
      <c r="GF4" s="116"/>
      <c r="GG4" s="116"/>
      <c r="GH4" s="116"/>
      <c r="GI4" s="116"/>
      <c r="GJ4" s="116"/>
      <c r="GK4" s="116"/>
      <c r="GL4" s="116"/>
      <c r="GM4" s="116"/>
      <c r="GN4" s="116"/>
      <c r="GO4" s="116"/>
      <c r="GP4" s="116"/>
      <c r="GQ4" s="116"/>
      <c r="GR4" s="116"/>
      <c r="GS4" s="116"/>
      <c r="GT4" s="116"/>
      <c r="GU4" s="116"/>
      <c r="GV4" s="116"/>
      <c r="GW4" s="116"/>
      <c r="GX4" s="116"/>
      <c r="GY4" s="116"/>
      <c r="GZ4" s="116"/>
      <c r="HA4" s="116"/>
      <c r="HB4" s="116"/>
      <c r="HC4" s="116"/>
      <c r="HD4" s="116"/>
      <c r="HE4" s="116"/>
      <c r="HF4" s="116"/>
      <c r="HG4" s="116"/>
      <c r="HH4" s="116"/>
      <c r="HI4" s="116"/>
      <c r="HJ4" s="116"/>
      <c r="HK4" s="116"/>
      <c r="HL4" s="116"/>
      <c r="HM4" s="116"/>
      <c r="HN4" s="116"/>
      <c r="HO4" s="116"/>
      <c r="HP4" s="116"/>
      <c r="HQ4" s="116"/>
      <c r="HR4" s="116"/>
      <c r="HS4" s="116"/>
      <c r="HT4" s="116"/>
      <c r="HU4" s="116"/>
      <c r="HV4" s="116"/>
      <c r="HW4" s="116"/>
      <c r="HX4" s="116"/>
      <c r="HY4" s="116"/>
      <c r="HZ4" s="116"/>
      <c r="IA4" s="116"/>
      <c r="IB4" s="116"/>
      <c r="IC4" s="116"/>
      <c r="ID4" s="116"/>
      <c r="IE4" s="116"/>
      <c r="IF4" s="116"/>
      <c r="IG4" s="116"/>
      <c r="IH4" s="116"/>
      <c r="II4" s="116"/>
      <c r="IJ4" s="116"/>
      <c r="IK4" s="116"/>
      <c r="IL4" s="116"/>
      <c r="IM4" s="116"/>
      <c r="IN4" s="116"/>
      <c r="IO4" s="116"/>
    </row>
    <row r="5" s="113" customFormat="1" ht="19.5" customHeight="1" spans="1:249">
      <c r="A5" s="119"/>
      <c r="B5" s="121"/>
      <c r="C5" s="121"/>
      <c r="D5" s="121"/>
      <c r="E5" s="121"/>
      <c r="F5" s="116"/>
      <c r="G5" s="116"/>
      <c r="H5" s="116"/>
      <c r="I5" s="116"/>
      <c r="J5" s="116"/>
      <c r="K5" s="116"/>
      <c r="L5" s="116"/>
      <c r="M5" s="116"/>
      <c r="N5" s="116"/>
      <c r="O5" s="116"/>
      <c r="P5" s="116"/>
      <c r="Q5" s="116"/>
      <c r="R5" s="116"/>
      <c r="S5" s="116"/>
      <c r="T5" s="116"/>
      <c r="U5" s="116"/>
      <c r="V5" s="116"/>
      <c r="W5" s="116"/>
      <c r="X5" s="116"/>
      <c r="Y5" s="116"/>
      <c r="Z5" s="116"/>
      <c r="AA5" s="116"/>
      <c r="AB5" s="116"/>
      <c r="AC5" s="116"/>
      <c r="AD5" s="116"/>
      <c r="AE5" s="116"/>
      <c r="AF5" s="116"/>
      <c r="AG5" s="116"/>
      <c r="AH5" s="116"/>
      <c r="AI5" s="116"/>
      <c r="AJ5" s="116"/>
      <c r="AK5" s="116"/>
      <c r="AL5" s="116"/>
      <c r="AM5" s="116"/>
      <c r="AN5" s="116"/>
      <c r="AO5" s="116"/>
      <c r="AP5" s="116"/>
      <c r="AQ5" s="116"/>
      <c r="AR5" s="116"/>
      <c r="AS5" s="116"/>
      <c r="AT5" s="116"/>
      <c r="AU5" s="116"/>
      <c r="AV5" s="116"/>
      <c r="AW5" s="116"/>
      <c r="AX5" s="116"/>
      <c r="AY5" s="116"/>
      <c r="AZ5" s="116"/>
      <c r="BA5" s="116"/>
      <c r="BB5" s="116"/>
      <c r="BC5" s="116"/>
      <c r="BD5" s="116"/>
      <c r="BE5" s="116"/>
      <c r="BF5" s="116"/>
      <c r="BG5" s="116"/>
      <c r="BH5" s="116"/>
      <c r="BI5" s="116"/>
      <c r="BJ5" s="116"/>
      <c r="BK5" s="116"/>
      <c r="BL5" s="116"/>
      <c r="BM5" s="116"/>
      <c r="BN5" s="116"/>
      <c r="BO5" s="116"/>
      <c r="BP5" s="116"/>
      <c r="BQ5" s="116"/>
      <c r="BR5" s="116"/>
      <c r="BS5" s="116"/>
      <c r="BT5" s="116"/>
      <c r="BU5" s="116"/>
      <c r="BV5" s="116"/>
      <c r="BW5" s="116"/>
      <c r="BX5" s="116"/>
      <c r="BY5" s="116"/>
      <c r="BZ5" s="116"/>
      <c r="CA5" s="116"/>
      <c r="CB5" s="116"/>
      <c r="CC5" s="116"/>
      <c r="CD5" s="116"/>
      <c r="CE5" s="116"/>
      <c r="CF5" s="116"/>
      <c r="CG5" s="116"/>
      <c r="CH5" s="116"/>
      <c r="CI5" s="116"/>
      <c r="CJ5" s="116"/>
      <c r="CK5" s="116"/>
      <c r="CL5" s="116"/>
      <c r="CM5" s="116"/>
      <c r="CN5" s="116"/>
      <c r="CO5" s="116"/>
      <c r="CP5" s="116"/>
      <c r="CQ5" s="116"/>
      <c r="CR5" s="116"/>
      <c r="CS5" s="116"/>
      <c r="CT5" s="116"/>
      <c r="CU5" s="116"/>
      <c r="CV5" s="116"/>
      <c r="CW5" s="116"/>
      <c r="CX5" s="116"/>
      <c r="CY5" s="116"/>
      <c r="CZ5" s="116"/>
      <c r="DA5" s="116"/>
      <c r="DB5" s="116"/>
      <c r="DC5" s="116"/>
      <c r="DD5" s="116"/>
      <c r="DE5" s="116"/>
      <c r="DF5" s="116"/>
      <c r="DG5" s="116"/>
      <c r="DH5" s="116"/>
      <c r="DI5" s="116"/>
      <c r="DJ5" s="116"/>
      <c r="DK5" s="116"/>
      <c r="DL5" s="116"/>
      <c r="DM5" s="116"/>
      <c r="DN5" s="116"/>
      <c r="DO5" s="116"/>
      <c r="DP5" s="116"/>
      <c r="DQ5" s="116"/>
      <c r="DR5" s="116"/>
      <c r="DS5" s="116"/>
      <c r="DT5" s="116"/>
      <c r="DU5" s="116"/>
      <c r="DV5" s="116"/>
      <c r="DW5" s="116"/>
      <c r="DX5" s="116"/>
      <c r="DY5" s="116"/>
      <c r="DZ5" s="116"/>
      <c r="EA5" s="116"/>
      <c r="EB5" s="116"/>
      <c r="EC5" s="116"/>
      <c r="ED5" s="116"/>
      <c r="EE5" s="116"/>
      <c r="EF5" s="116"/>
      <c r="EG5" s="116"/>
      <c r="EH5" s="116"/>
      <c r="EI5" s="116"/>
      <c r="EJ5" s="116"/>
      <c r="EK5" s="116"/>
      <c r="EL5" s="116"/>
      <c r="EM5" s="116"/>
      <c r="EN5" s="116"/>
      <c r="EO5" s="116"/>
      <c r="EP5" s="116"/>
      <c r="EQ5" s="116"/>
      <c r="ER5" s="116"/>
      <c r="ES5" s="116"/>
      <c r="ET5" s="116"/>
      <c r="EU5" s="116"/>
      <c r="EV5" s="116"/>
      <c r="EW5" s="116"/>
      <c r="EX5" s="116"/>
      <c r="EY5" s="116"/>
      <c r="EZ5" s="116"/>
      <c r="FA5" s="116"/>
      <c r="FB5" s="116"/>
      <c r="FC5" s="116"/>
      <c r="FD5" s="116"/>
      <c r="FE5" s="116"/>
      <c r="FF5" s="116"/>
      <c r="FG5" s="116"/>
      <c r="FH5" s="116"/>
      <c r="FI5" s="116"/>
      <c r="FJ5" s="116"/>
      <c r="FK5" s="116"/>
      <c r="FL5" s="116"/>
      <c r="FM5" s="116"/>
      <c r="FN5" s="116"/>
      <c r="FO5" s="116"/>
      <c r="FP5" s="116"/>
      <c r="FQ5" s="116"/>
      <c r="FR5" s="116"/>
      <c r="FS5" s="116"/>
      <c r="FT5" s="116"/>
      <c r="FU5" s="116"/>
      <c r="FV5" s="116"/>
      <c r="FW5" s="116"/>
      <c r="FX5" s="116"/>
      <c r="FY5" s="116"/>
      <c r="FZ5" s="116"/>
      <c r="GA5" s="116"/>
      <c r="GB5" s="116"/>
      <c r="GC5" s="116"/>
      <c r="GD5" s="116"/>
      <c r="GE5" s="116"/>
      <c r="GF5" s="116"/>
      <c r="GG5" s="116"/>
      <c r="GH5" s="116"/>
      <c r="GI5" s="116"/>
      <c r="GJ5" s="116"/>
      <c r="GK5" s="116"/>
      <c r="GL5" s="116"/>
      <c r="GM5" s="116"/>
      <c r="GN5" s="116"/>
      <c r="GO5" s="116"/>
      <c r="GP5" s="116"/>
      <c r="GQ5" s="116"/>
      <c r="GR5" s="116"/>
      <c r="GS5" s="116"/>
      <c r="GT5" s="116"/>
      <c r="GU5" s="116"/>
      <c r="GV5" s="116"/>
      <c r="GW5" s="116"/>
      <c r="GX5" s="116"/>
      <c r="GY5" s="116"/>
      <c r="GZ5" s="116"/>
      <c r="HA5" s="116"/>
      <c r="HB5" s="116"/>
      <c r="HC5" s="116"/>
      <c r="HD5" s="116"/>
      <c r="HE5" s="116"/>
      <c r="HF5" s="116"/>
      <c r="HG5" s="116"/>
      <c r="HH5" s="116"/>
      <c r="HI5" s="116"/>
      <c r="HJ5" s="116"/>
      <c r="HK5" s="116"/>
      <c r="HL5" s="116"/>
      <c r="HM5" s="116"/>
      <c r="HN5" s="116"/>
      <c r="HO5" s="116"/>
      <c r="HP5" s="116"/>
      <c r="HQ5" s="116"/>
      <c r="HR5" s="116"/>
      <c r="HS5" s="116"/>
      <c r="HT5" s="116"/>
      <c r="HU5" s="116"/>
      <c r="HV5" s="116"/>
      <c r="HW5" s="116"/>
      <c r="HX5" s="116"/>
      <c r="HY5" s="116"/>
      <c r="HZ5" s="116"/>
      <c r="IA5" s="116"/>
      <c r="IB5" s="116"/>
      <c r="IC5" s="116"/>
      <c r="ID5" s="116"/>
      <c r="IE5" s="116"/>
      <c r="IF5" s="116"/>
      <c r="IG5" s="116"/>
      <c r="IH5" s="116"/>
      <c r="II5" s="116"/>
      <c r="IJ5" s="116"/>
      <c r="IK5" s="116"/>
      <c r="IL5" s="116"/>
      <c r="IM5" s="116"/>
      <c r="IN5" s="116"/>
      <c r="IO5" s="116"/>
    </row>
    <row r="6" s="113" customFormat="1" ht="19.5" customHeight="1" spans="1:249">
      <c r="A6" s="119"/>
      <c r="B6" s="120" t="s">
        <v>266</v>
      </c>
      <c r="C6" s="121"/>
      <c r="D6" s="121"/>
      <c r="E6" s="121"/>
      <c r="F6" s="116"/>
      <c r="G6" s="116"/>
      <c r="H6" s="116"/>
      <c r="I6" s="116"/>
      <c r="J6" s="116"/>
      <c r="K6" s="116"/>
      <c r="L6" s="116"/>
      <c r="M6" s="116"/>
      <c r="N6" s="116"/>
      <c r="O6" s="116"/>
      <c r="P6" s="116"/>
      <c r="Q6" s="116"/>
      <c r="R6" s="116"/>
      <c r="S6" s="116"/>
      <c r="T6" s="116"/>
      <c r="U6" s="116"/>
      <c r="V6" s="116"/>
      <c r="W6" s="116"/>
      <c r="X6" s="116"/>
      <c r="Y6" s="116"/>
      <c r="Z6" s="116"/>
      <c r="AA6" s="116"/>
      <c r="AB6" s="116"/>
      <c r="AC6" s="116"/>
      <c r="AD6" s="116"/>
      <c r="AE6" s="116"/>
      <c r="AF6" s="116"/>
      <c r="AG6" s="116"/>
      <c r="AH6" s="116"/>
      <c r="AI6" s="116"/>
      <c r="AJ6" s="116"/>
      <c r="AK6" s="116"/>
      <c r="AL6" s="116"/>
      <c r="AM6" s="116"/>
      <c r="AN6" s="116"/>
      <c r="AO6" s="116"/>
      <c r="AP6" s="116"/>
      <c r="AQ6" s="116"/>
      <c r="AR6" s="116"/>
      <c r="AS6" s="116"/>
      <c r="AT6" s="116"/>
      <c r="AU6" s="116"/>
      <c r="AV6" s="116"/>
      <c r="AW6" s="116"/>
      <c r="AX6" s="116"/>
      <c r="AY6" s="116"/>
      <c r="AZ6" s="116"/>
      <c r="BA6" s="116"/>
      <c r="BB6" s="116"/>
      <c r="BC6" s="116"/>
      <c r="BD6" s="116"/>
      <c r="BE6" s="116"/>
      <c r="BF6" s="116"/>
      <c r="BG6" s="116"/>
      <c r="BH6" s="116"/>
      <c r="BI6" s="116"/>
      <c r="BJ6" s="116"/>
      <c r="BK6" s="116"/>
      <c r="BL6" s="116"/>
      <c r="BM6" s="116"/>
      <c r="BN6" s="116"/>
      <c r="BO6" s="116"/>
      <c r="BP6" s="116"/>
      <c r="BQ6" s="116"/>
      <c r="BR6" s="116"/>
      <c r="BS6" s="116"/>
      <c r="BT6" s="116"/>
      <c r="BU6" s="116"/>
      <c r="BV6" s="116"/>
      <c r="BW6" s="116"/>
      <c r="BX6" s="116"/>
      <c r="BY6" s="116"/>
      <c r="BZ6" s="116"/>
      <c r="CA6" s="116"/>
      <c r="CB6" s="116"/>
      <c r="CC6" s="116"/>
      <c r="CD6" s="116"/>
      <c r="CE6" s="116"/>
      <c r="CF6" s="116"/>
      <c r="CG6" s="116"/>
      <c r="CH6" s="116"/>
      <c r="CI6" s="116"/>
      <c r="CJ6" s="116"/>
      <c r="CK6" s="116"/>
      <c r="CL6" s="116"/>
      <c r="CM6" s="116"/>
      <c r="CN6" s="116"/>
      <c r="CO6" s="116"/>
      <c r="CP6" s="116"/>
      <c r="CQ6" s="116"/>
      <c r="CR6" s="116"/>
      <c r="CS6" s="116"/>
      <c r="CT6" s="116"/>
      <c r="CU6" s="116"/>
      <c r="CV6" s="116"/>
      <c r="CW6" s="116"/>
      <c r="CX6" s="116"/>
      <c r="CY6" s="116"/>
      <c r="CZ6" s="116"/>
      <c r="DA6" s="116"/>
      <c r="DB6" s="116"/>
      <c r="DC6" s="116"/>
      <c r="DD6" s="116"/>
      <c r="DE6" s="116"/>
      <c r="DF6" s="116"/>
      <c r="DG6" s="116"/>
      <c r="DH6" s="116"/>
      <c r="DI6" s="116"/>
      <c r="DJ6" s="116"/>
      <c r="DK6" s="116"/>
      <c r="DL6" s="116"/>
      <c r="DM6" s="116"/>
      <c r="DN6" s="116"/>
      <c r="DO6" s="116"/>
      <c r="DP6" s="116"/>
      <c r="DQ6" s="116"/>
      <c r="DR6" s="116"/>
      <c r="DS6" s="116"/>
      <c r="DT6" s="116"/>
      <c r="DU6" s="116"/>
      <c r="DV6" s="116"/>
      <c r="DW6" s="116"/>
      <c r="DX6" s="116"/>
      <c r="DY6" s="116"/>
      <c r="DZ6" s="116"/>
      <c r="EA6" s="116"/>
      <c r="EB6" s="116"/>
      <c r="EC6" s="116"/>
      <c r="ED6" s="116"/>
      <c r="EE6" s="116"/>
      <c r="EF6" s="116"/>
      <c r="EG6" s="116"/>
      <c r="EH6" s="116"/>
      <c r="EI6" s="116"/>
      <c r="EJ6" s="116"/>
      <c r="EK6" s="116"/>
      <c r="EL6" s="116"/>
      <c r="EM6" s="116"/>
      <c r="EN6" s="116"/>
      <c r="EO6" s="116"/>
      <c r="EP6" s="116"/>
      <c r="EQ6" s="116"/>
      <c r="ER6" s="116"/>
      <c r="ES6" s="116"/>
      <c r="ET6" s="116"/>
      <c r="EU6" s="116"/>
      <c r="EV6" s="116"/>
      <c r="EW6" s="116"/>
      <c r="EX6" s="116"/>
      <c r="EY6" s="116"/>
      <c r="EZ6" s="116"/>
      <c r="FA6" s="116"/>
      <c r="FB6" s="116"/>
      <c r="FC6" s="116"/>
      <c r="FD6" s="116"/>
      <c r="FE6" s="116"/>
      <c r="FF6" s="116"/>
      <c r="FG6" s="116"/>
      <c r="FH6" s="116"/>
      <c r="FI6" s="116"/>
      <c r="FJ6" s="116"/>
      <c r="FK6" s="116"/>
      <c r="FL6" s="116"/>
      <c r="FM6" s="116"/>
      <c r="FN6" s="116"/>
      <c r="FO6" s="116"/>
      <c r="FP6" s="116"/>
      <c r="FQ6" s="116"/>
      <c r="FR6" s="116"/>
      <c r="FS6" s="116"/>
      <c r="FT6" s="116"/>
      <c r="FU6" s="116"/>
      <c r="FV6" s="116"/>
      <c r="FW6" s="116"/>
      <c r="FX6" s="116"/>
      <c r="FY6" s="116"/>
      <c r="FZ6" s="116"/>
      <c r="GA6" s="116"/>
      <c r="GB6" s="116"/>
      <c r="GC6" s="116"/>
      <c r="GD6" s="116"/>
      <c r="GE6" s="116"/>
      <c r="GF6" s="116"/>
      <c r="GG6" s="116"/>
      <c r="GH6" s="116"/>
      <c r="GI6" s="116"/>
      <c r="GJ6" s="116"/>
      <c r="GK6" s="116"/>
      <c r="GL6" s="116"/>
      <c r="GM6" s="116"/>
      <c r="GN6" s="116"/>
      <c r="GO6" s="116"/>
      <c r="GP6" s="116"/>
      <c r="GQ6" s="116"/>
      <c r="GR6" s="116"/>
      <c r="GS6" s="116"/>
      <c r="GT6" s="116"/>
      <c r="GU6" s="116"/>
      <c r="GV6" s="116"/>
      <c r="GW6" s="116"/>
      <c r="GX6" s="116"/>
      <c r="GY6" s="116"/>
      <c r="GZ6" s="116"/>
      <c r="HA6" s="116"/>
      <c r="HB6" s="116"/>
      <c r="HC6" s="116"/>
      <c r="HD6" s="116"/>
      <c r="HE6" s="116"/>
      <c r="HF6" s="116"/>
      <c r="HG6" s="116"/>
      <c r="HH6" s="116"/>
      <c r="HI6" s="116"/>
      <c r="HJ6" s="116"/>
      <c r="HK6" s="116"/>
      <c r="HL6" s="116"/>
      <c r="HM6" s="116"/>
      <c r="HN6" s="116"/>
      <c r="HO6" s="116"/>
      <c r="HP6" s="116"/>
      <c r="HQ6" s="116"/>
      <c r="HR6" s="116"/>
      <c r="HS6" s="116"/>
      <c r="HT6" s="116"/>
      <c r="HU6" s="116"/>
      <c r="HV6" s="116"/>
      <c r="HW6" s="116"/>
      <c r="HX6" s="116"/>
      <c r="HY6" s="116"/>
      <c r="HZ6" s="116"/>
      <c r="IA6" s="116"/>
      <c r="IB6" s="116"/>
      <c r="IC6" s="116"/>
      <c r="ID6" s="116"/>
      <c r="IE6" s="116"/>
      <c r="IF6" s="116"/>
      <c r="IG6" s="116"/>
      <c r="IH6" s="116"/>
      <c r="II6" s="116"/>
      <c r="IJ6" s="116"/>
      <c r="IK6" s="116"/>
      <c r="IL6" s="116"/>
      <c r="IM6" s="116"/>
      <c r="IN6" s="116"/>
      <c r="IO6" s="116"/>
    </row>
    <row r="7" s="113" customFormat="1" ht="19.5" customHeight="1" spans="1:249">
      <c r="A7" s="119"/>
      <c r="B7" s="121"/>
      <c r="C7" s="121"/>
      <c r="D7" s="121"/>
      <c r="E7" s="121"/>
      <c r="F7" s="116"/>
      <c r="G7" s="116"/>
      <c r="H7" s="116"/>
      <c r="I7" s="116"/>
      <c r="J7" s="116"/>
      <c r="K7" s="116"/>
      <c r="L7" s="116"/>
      <c r="M7" s="116"/>
      <c r="N7" s="116"/>
      <c r="O7" s="116"/>
      <c r="P7" s="116"/>
      <c r="Q7" s="116"/>
      <c r="R7" s="116"/>
      <c r="S7" s="116"/>
      <c r="T7" s="116"/>
      <c r="U7" s="116"/>
      <c r="V7" s="116"/>
      <c r="W7" s="116"/>
      <c r="X7" s="116"/>
      <c r="Y7" s="116"/>
      <c r="Z7" s="116"/>
      <c r="AA7" s="116"/>
      <c r="AB7" s="116"/>
      <c r="AC7" s="116"/>
      <c r="AD7" s="116"/>
      <c r="AE7" s="116"/>
      <c r="AF7" s="116"/>
      <c r="AG7" s="116"/>
      <c r="AH7" s="116"/>
      <c r="AI7" s="116"/>
      <c r="AJ7" s="116"/>
      <c r="AK7" s="116"/>
      <c r="AL7" s="116"/>
      <c r="AM7" s="116"/>
      <c r="AN7" s="116"/>
      <c r="AO7" s="116"/>
      <c r="AP7" s="116"/>
      <c r="AQ7" s="116"/>
      <c r="AR7" s="116"/>
      <c r="AS7" s="116"/>
      <c r="AT7" s="116"/>
      <c r="AU7" s="116"/>
      <c r="AV7" s="116"/>
      <c r="AW7" s="116"/>
      <c r="AX7" s="116"/>
      <c r="AY7" s="116"/>
      <c r="AZ7" s="116"/>
      <c r="BA7" s="116"/>
      <c r="BB7" s="116"/>
      <c r="BC7" s="116"/>
      <c r="BD7" s="116"/>
      <c r="BE7" s="116"/>
      <c r="BF7" s="116"/>
      <c r="BG7" s="116"/>
      <c r="BH7" s="116"/>
      <c r="BI7" s="116"/>
      <c r="BJ7" s="116"/>
      <c r="BK7" s="116"/>
      <c r="BL7" s="116"/>
      <c r="BM7" s="116"/>
      <c r="BN7" s="116"/>
      <c r="BO7" s="116"/>
      <c r="BP7" s="116"/>
      <c r="BQ7" s="116"/>
      <c r="BR7" s="116"/>
      <c r="BS7" s="116"/>
      <c r="BT7" s="116"/>
      <c r="BU7" s="116"/>
      <c r="BV7" s="116"/>
      <c r="BW7" s="116"/>
      <c r="BX7" s="116"/>
      <c r="BY7" s="116"/>
      <c r="BZ7" s="116"/>
      <c r="CA7" s="116"/>
      <c r="CB7" s="116"/>
      <c r="CC7" s="116"/>
      <c r="CD7" s="116"/>
      <c r="CE7" s="116"/>
      <c r="CF7" s="116"/>
      <c r="CG7" s="116"/>
      <c r="CH7" s="116"/>
      <c r="CI7" s="116"/>
      <c r="CJ7" s="116"/>
      <c r="CK7" s="116"/>
      <c r="CL7" s="116"/>
      <c r="CM7" s="116"/>
      <c r="CN7" s="116"/>
      <c r="CO7" s="116"/>
      <c r="CP7" s="116"/>
      <c r="CQ7" s="116"/>
      <c r="CR7" s="116"/>
      <c r="CS7" s="116"/>
      <c r="CT7" s="116"/>
      <c r="CU7" s="116"/>
      <c r="CV7" s="116"/>
      <c r="CW7" s="116"/>
      <c r="CX7" s="116"/>
      <c r="CY7" s="116"/>
      <c r="CZ7" s="116"/>
      <c r="DA7" s="116"/>
      <c r="DB7" s="116"/>
      <c r="DC7" s="116"/>
      <c r="DD7" s="116"/>
      <c r="DE7" s="116"/>
      <c r="DF7" s="116"/>
      <c r="DG7" s="116"/>
      <c r="DH7" s="116"/>
      <c r="DI7" s="116"/>
      <c r="DJ7" s="116"/>
      <c r="DK7" s="116"/>
      <c r="DL7" s="116"/>
      <c r="DM7" s="116"/>
      <c r="DN7" s="116"/>
      <c r="DO7" s="116"/>
      <c r="DP7" s="116"/>
      <c r="DQ7" s="116"/>
      <c r="DR7" s="116"/>
      <c r="DS7" s="116"/>
      <c r="DT7" s="116"/>
      <c r="DU7" s="116"/>
      <c r="DV7" s="116"/>
      <c r="DW7" s="116"/>
      <c r="DX7" s="116"/>
      <c r="DY7" s="116"/>
      <c r="DZ7" s="116"/>
      <c r="EA7" s="116"/>
      <c r="EB7" s="116"/>
      <c r="EC7" s="116"/>
      <c r="ED7" s="116"/>
      <c r="EE7" s="116"/>
      <c r="EF7" s="116"/>
      <c r="EG7" s="116"/>
      <c r="EH7" s="116"/>
      <c r="EI7" s="116"/>
      <c r="EJ7" s="116"/>
      <c r="EK7" s="116"/>
      <c r="EL7" s="116"/>
      <c r="EM7" s="116"/>
      <c r="EN7" s="116"/>
      <c r="EO7" s="116"/>
      <c r="EP7" s="116"/>
      <c r="EQ7" s="116"/>
      <c r="ER7" s="116"/>
      <c r="ES7" s="116"/>
      <c r="ET7" s="116"/>
      <c r="EU7" s="116"/>
      <c r="EV7" s="116"/>
      <c r="EW7" s="116"/>
      <c r="EX7" s="116"/>
      <c r="EY7" s="116"/>
      <c r="EZ7" s="116"/>
      <c r="FA7" s="116"/>
      <c r="FB7" s="116"/>
      <c r="FC7" s="116"/>
      <c r="FD7" s="116"/>
      <c r="FE7" s="116"/>
      <c r="FF7" s="116"/>
      <c r="FG7" s="116"/>
      <c r="FH7" s="116"/>
      <c r="FI7" s="116"/>
      <c r="FJ7" s="116"/>
      <c r="FK7" s="116"/>
      <c r="FL7" s="116"/>
      <c r="FM7" s="116"/>
      <c r="FN7" s="116"/>
      <c r="FO7" s="116"/>
      <c r="FP7" s="116"/>
      <c r="FQ7" s="116"/>
      <c r="FR7" s="116"/>
      <c r="FS7" s="116"/>
      <c r="FT7" s="116"/>
      <c r="FU7" s="116"/>
      <c r="FV7" s="116"/>
      <c r="FW7" s="116"/>
      <c r="FX7" s="116"/>
      <c r="FY7" s="116"/>
      <c r="FZ7" s="116"/>
      <c r="GA7" s="116"/>
      <c r="GB7" s="116"/>
      <c r="GC7" s="116"/>
      <c r="GD7" s="116"/>
      <c r="GE7" s="116"/>
      <c r="GF7" s="116"/>
      <c r="GG7" s="116"/>
      <c r="GH7" s="116"/>
      <c r="GI7" s="116"/>
      <c r="GJ7" s="116"/>
      <c r="GK7" s="116"/>
      <c r="GL7" s="116"/>
      <c r="GM7" s="116"/>
      <c r="GN7" s="116"/>
      <c r="GO7" s="116"/>
      <c r="GP7" s="116"/>
      <c r="GQ7" s="116"/>
      <c r="GR7" s="116"/>
      <c r="GS7" s="116"/>
      <c r="GT7" s="116"/>
      <c r="GU7" s="116"/>
      <c r="GV7" s="116"/>
      <c r="GW7" s="116"/>
      <c r="GX7" s="116"/>
      <c r="GY7" s="116"/>
      <c r="GZ7" s="116"/>
      <c r="HA7" s="116"/>
      <c r="HB7" s="116"/>
      <c r="HC7" s="116"/>
      <c r="HD7" s="116"/>
      <c r="HE7" s="116"/>
      <c r="HF7" s="116"/>
      <c r="HG7" s="116"/>
      <c r="HH7" s="116"/>
      <c r="HI7" s="116"/>
      <c r="HJ7" s="116"/>
      <c r="HK7" s="116"/>
      <c r="HL7" s="116"/>
      <c r="HM7" s="116"/>
      <c r="HN7" s="116"/>
      <c r="HO7" s="116"/>
      <c r="HP7" s="116"/>
      <c r="HQ7" s="116"/>
      <c r="HR7" s="116"/>
      <c r="HS7" s="116"/>
      <c r="HT7" s="116"/>
      <c r="HU7" s="116"/>
      <c r="HV7" s="116"/>
      <c r="HW7" s="116"/>
      <c r="HX7" s="116"/>
      <c r="HY7" s="116"/>
      <c r="HZ7" s="116"/>
      <c r="IA7" s="116"/>
      <c r="IB7" s="116"/>
      <c r="IC7" s="116"/>
      <c r="ID7" s="116"/>
      <c r="IE7" s="116"/>
      <c r="IF7" s="116"/>
      <c r="IG7" s="116"/>
      <c r="IH7" s="116"/>
      <c r="II7" s="116"/>
      <c r="IJ7" s="116"/>
      <c r="IK7" s="116"/>
      <c r="IL7" s="116"/>
      <c r="IM7" s="116"/>
      <c r="IN7" s="116"/>
      <c r="IO7" s="116"/>
    </row>
    <row r="8" s="113" customFormat="1" ht="19.5" customHeight="1" spans="1:249">
      <c r="A8" s="119"/>
      <c r="B8" s="120" t="s">
        <v>267</v>
      </c>
      <c r="C8" s="121"/>
      <c r="D8" s="121"/>
      <c r="E8" s="121"/>
      <c r="F8" s="116"/>
      <c r="G8" s="116"/>
      <c r="H8" s="116"/>
      <c r="I8" s="116"/>
      <c r="J8" s="116"/>
      <c r="K8" s="116"/>
      <c r="L8" s="116"/>
      <c r="M8" s="116"/>
      <c r="N8" s="116"/>
      <c r="O8" s="116"/>
      <c r="P8" s="116"/>
      <c r="Q8" s="116"/>
      <c r="R8" s="116"/>
      <c r="S8" s="116"/>
      <c r="T8" s="116"/>
      <c r="U8" s="116"/>
      <c r="V8" s="116"/>
      <c r="W8" s="116"/>
      <c r="X8" s="116"/>
      <c r="Y8" s="116"/>
      <c r="Z8" s="116"/>
      <c r="AA8" s="116"/>
      <c r="AB8" s="116"/>
      <c r="AC8" s="116"/>
      <c r="AD8" s="116"/>
      <c r="AE8" s="116"/>
      <c r="AF8" s="116"/>
      <c r="AG8" s="116"/>
      <c r="AH8" s="116"/>
      <c r="AI8" s="116"/>
      <c r="AJ8" s="116"/>
      <c r="AK8" s="116"/>
      <c r="AL8" s="116"/>
      <c r="AM8" s="116"/>
      <c r="AN8" s="116"/>
      <c r="AO8" s="116"/>
      <c r="AP8" s="116"/>
      <c r="AQ8" s="116"/>
      <c r="AR8" s="116"/>
      <c r="AS8" s="116"/>
      <c r="AT8" s="116"/>
      <c r="AU8" s="116"/>
      <c r="AV8" s="116"/>
      <c r="AW8" s="116"/>
      <c r="AX8" s="116"/>
      <c r="AY8" s="116"/>
      <c r="AZ8" s="116"/>
      <c r="BA8" s="116"/>
      <c r="BB8" s="116"/>
      <c r="BC8" s="116"/>
      <c r="BD8" s="116"/>
      <c r="BE8" s="116"/>
      <c r="BF8" s="116"/>
      <c r="BG8" s="116"/>
      <c r="BH8" s="116"/>
      <c r="BI8" s="116"/>
      <c r="BJ8" s="116"/>
      <c r="BK8" s="116"/>
      <c r="BL8" s="116"/>
      <c r="BM8" s="116"/>
      <c r="BN8" s="116"/>
      <c r="BO8" s="116"/>
      <c r="BP8" s="116"/>
      <c r="BQ8" s="116"/>
      <c r="BR8" s="116"/>
      <c r="BS8" s="116"/>
      <c r="BT8" s="116"/>
      <c r="BU8" s="116"/>
      <c r="BV8" s="116"/>
      <c r="BW8" s="116"/>
      <c r="BX8" s="116"/>
      <c r="BY8" s="116"/>
      <c r="BZ8" s="116"/>
      <c r="CA8" s="116"/>
      <c r="CB8" s="116"/>
      <c r="CC8" s="116"/>
      <c r="CD8" s="116"/>
      <c r="CE8" s="116"/>
      <c r="CF8" s="116"/>
      <c r="CG8" s="116"/>
      <c r="CH8" s="116"/>
      <c r="CI8" s="116"/>
      <c r="CJ8" s="116"/>
      <c r="CK8" s="116"/>
      <c r="CL8" s="116"/>
      <c r="CM8" s="116"/>
      <c r="CN8" s="116"/>
      <c r="CO8" s="116"/>
      <c r="CP8" s="116"/>
      <c r="CQ8" s="116"/>
      <c r="CR8" s="116"/>
      <c r="CS8" s="116"/>
      <c r="CT8" s="116"/>
      <c r="CU8" s="116"/>
      <c r="CV8" s="116"/>
      <c r="CW8" s="116"/>
      <c r="CX8" s="116"/>
      <c r="CY8" s="116"/>
      <c r="CZ8" s="116"/>
      <c r="DA8" s="116"/>
      <c r="DB8" s="116"/>
      <c r="DC8" s="116"/>
      <c r="DD8" s="116"/>
      <c r="DE8" s="116"/>
      <c r="DF8" s="116"/>
      <c r="DG8" s="116"/>
      <c r="DH8" s="116"/>
      <c r="DI8" s="116"/>
      <c r="DJ8" s="116"/>
      <c r="DK8" s="116"/>
      <c r="DL8" s="116"/>
      <c r="DM8" s="116"/>
      <c r="DN8" s="116"/>
      <c r="DO8" s="116"/>
      <c r="DP8" s="116"/>
      <c r="DQ8" s="116"/>
      <c r="DR8" s="116"/>
      <c r="DS8" s="116"/>
      <c r="DT8" s="116"/>
      <c r="DU8" s="116"/>
      <c r="DV8" s="116"/>
      <c r="DW8" s="116"/>
      <c r="DX8" s="116"/>
      <c r="DY8" s="116"/>
      <c r="DZ8" s="116"/>
      <c r="EA8" s="116"/>
      <c r="EB8" s="116"/>
      <c r="EC8" s="116"/>
      <c r="ED8" s="116"/>
      <c r="EE8" s="116"/>
      <c r="EF8" s="116"/>
      <c r="EG8" s="116"/>
      <c r="EH8" s="116"/>
      <c r="EI8" s="116"/>
      <c r="EJ8" s="116"/>
      <c r="EK8" s="116"/>
      <c r="EL8" s="116"/>
      <c r="EM8" s="116"/>
      <c r="EN8" s="116"/>
      <c r="EO8" s="116"/>
      <c r="EP8" s="116"/>
      <c r="EQ8" s="116"/>
      <c r="ER8" s="116"/>
      <c r="ES8" s="116"/>
      <c r="ET8" s="116"/>
      <c r="EU8" s="116"/>
      <c r="EV8" s="116"/>
      <c r="EW8" s="116"/>
      <c r="EX8" s="116"/>
      <c r="EY8" s="116"/>
      <c r="EZ8" s="116"/>
      <c r="FA8" s="116"/>
      <c r="FB8" s="116"/>
      <c r="FC8" s="116"/>
      <c r="FD8" s="116"/>
      <c r="FE8" s="116"/>
      <c r="FF8" s="116"/>
      <c r="FG8" s="116"/>
      <c r="FH8" s="116"/>
      <c r="FI8" s="116"/>
      <c r="FJ8" s="116"/>
      <c r="FK8" s="116"/>
      <c r="FL8" s="116"/>
      <c r="FM8" s="116"/>
      <c r="FN8" s="116"/>
      <c r="FO8" s="116"/>
      <c r="FP8" s="116"/>
      <c r="FQ8" s="116"/>
      <c r="FR8" s="116"/>
      <c r="FS8" s="116"/>
      <c r="FT8" s="116"/>
      <c r="FU8" s="116"/>
      <c r="FV8" s="116"/>
      <c r="FW8" s="116"/>
      <c r="FX8" s="116"/>
      <c r="FY8" s="116"/>
      <c r="FZ8" s="116"/>
      <c r="GA8" s="116"/>
      <c r="GB8" s="116"/>
      <c r="GC8" s="116"/>
      <c r="GD8" s="116"/>
      <c r="GE8" s="116"/>
      <c r="GF8" s="116"/>
      <c r="GG8" s="116"/>
      <c r="GH8" s="116"/>
      <c r="GI8" s="116"/>
      <c r="GJ8" s="116"/>
      <c r="GK8" s="116"/>
      <c r="GL8" s="116"/>
      <c r="GM8" s="116"/>
      <c r="GN8" s="116"/>
      <c r="GO8" s="116"/>
      <c r="GP8" s="116"/>
      <c r="GQ8" s="116"/>
      <c r="GR8" s="116"/>
      <c r="GS8" s="116"/>
      <c r="GT8" s="116"/>
      <c r="GU8" s="116"/>
      <c r="GV8" s="116"/>
      <c r="GW8" s="116"/>
      <c r="GX8" s="116"/>
      <c r="GY8" s="116"/>
      <c r="GZ8" s="116"/>
      <c r="HA8" s="116"/>
      <c r="HB8" s="116"/>
      <c r="HC8" s="116"/>
      <c r="HD8" s="116"/>
      <c r="HE8" s="116"/>
      <c r="HF8" s="116"/>
      <c r="HG8" s="116"/>
      <c r="HH8" s="116"/>
      <c r="HI8" s="116"/>
      <c r="HJ8" s="116"/>
      <c r="HK8" s="116"/>
      <c r="HL8" s="116"/>
      <c r="HM8" s="116"/>
      <c r="HN8" s="116"/>
      <c r="HO8" s="116"/>
      <c r="HP8" s="116"/>
      <c r="HQ8" s="116"/>
      <c r="HR8" s="116"/>
      <c r="HS8" s="116"/>
      <c r="HT8" s="116"/>
      <c r="HU8" s="116"/>
      <c r="HV8" s="116"/>
      <c r="HW8" s="116"/>
      <c r="HX8" s="116"/>
      <c r="HY8" s="116"/>
      <c r="HZ8" s="116"/>
      <c r="IA8" s="116"/>
      <c r="IB8" s="116"/>
      <c r="IC8" s="116"/>
      <c r="ID8" s="116"/>
      <c r="IE8" s="116"/>
      <c r="IF8" s="116"/>
      <c r="IG8" s="116"/>
      <c r="IH8" s="116"/>
      <c r="II8" s="116"/>
      <c r="IJ8" s="116"/>
      <c r="IK8" s="116"/>
      <c r="IL8" s="116"/>
      <c r="IM8" s="116"/>
      <c r="IN8" s="116"/>
      <c r="IO8" s="116"/>
    </row>
    <row r="9" s="113" customFormat="1" ht="19.5" customHeight="1" spans="1:249">
      <c r="A9" s="119"/>
      <c r="B9" s="121"/>
      <c r="C9" s="121"/>
      <c r="D9" s="121"/>
      <c r="E9" s="121"/>
      <c r="F9" s="116"/>
      <c r="G9" s="116"/>
      <c r="H9" s="116"/>
      <c r="I9" s="116"/>
      <c r="J9" s="116"/>
      <c r="K9" s="116"/>
      <c r="L9" s="116"/>
      <c r="M9" s="116"/>
      <c r="N9" s="116"/>
      <c r="O9" s="116"/>
      <c r="P9" s="116"/>
      <c r="Q9" s="116"/>
      <c r="R9" s="116"/>
      <c r="S9" s="116"/>
      <c r="T9" s="116"/>
      <c r="U9" s="116"/>
      <c r="V9" s="116"/>
      <c r="W9" s="116"/>
      <c r="X9" s="116"/>
      <c r="Y9" s="116"/>
      <c r="Z9" s="116"/>
      <c r="AA9" s="116"/>
      <c r="AB9" s="116"/>
      <c r="AC9" s="116"/>
      <c r="AD9" s="116"/>
      <c r="AE9" s="116"/>
      <c r="AF9" s="116"/>
      <c r="AG9" s="116"/>
      <c r="AH9" s="116"/>
      <c r="AI9" s="116"/>
      <c r="AJ9" s="116"/>
      <c r="AK9" s="116"/>
      <c r="AL9" s="116"/>
      <c r="AM9" s="116"/>
      <c r="AN9" s="116"/>
      <c r="AO9" s="116"/>
      <c r="AP9" s="116"/>
      <c r="AQ9" s="116"/>
      <c r="AR9" s="116"/>
      <c r="AS9" s="116"/>
      <c r="AT9" s="116"/>
      <c r="AU9" s="116"/>
      <c r="AV9" s="116"/>
      <c r="AW9" s="116"/>
      <c r="AX9" s="116"/>
      <c r="AY9" s="116"/>
      <c r="AZ9" s="116"/>
      <c r="BA9" s="116"/>
      <c r="BB9" s="116"/>
      <c r="BC9" s="116"/>
      <c r="BD9" s="116"/>
      <c r="BE9" s="116"/>
      <c r="BF9" s="116"/>
      <c r="BG9" s="116"/>
      <c r="BH9" s="116"/>
      <c r="BI9" s="116"/>
      <c r="BJ9" s="116"/>
      <c r="BK9" s="116"/>
      <c r="BL9" s="116"/>
      <c r="BM9" s="116"/>
      <c r="BN9" s="116"/>
      <c r="BO9" s="116"/>
      <c r="BP9" s="116"/>
      <c r="BQ9" s="116"/>
      <c r="BR9" s="116"/>
      <c r="BS9" s="116"/>
      <c r="BT9" s="116"/>
      <c r="BU9" s="116"/>
      <c r="BV9" s="116"/>
      <c r="BW9" s="116"/>
      <c r="BX9" s="116"/>
      <c r="BY9" s="116"/>
      <c r="BZ9" s="116"/>
      <c r="CA9" s="116"/>
      <c r="CB9" s="116"/>
      <c r="CC9" s="116"/>
      <c r="CD9" s="116"/>
      <c r="CE9" s="116"/>
      <c r="CF9" s="116"/>
      <c r="CG9" s="116"/>
      <c r="CH9" s="116"/>
      <c r="CI9" s="116"/>
      <c r="CJ9" s="116"/>
      <c r="CK9" s="116"/>
      <c r="CL9" s="116"/>
      <c r="CM9" s="116"/>
      <c r="CN9" s="116"/>
      <c r="CO9" s="116"/>
      <c r="CP9" s="116"/>
      <c r="CQ9" s="116"/>
      <c r="CR9" s="116"/>
      <c r="CS9" s="116"/>
      <c r="CT9" s="116"/>
      <c r="CU9" s="116"/>
      <c r="CV9" s="116"/>
      <c r="CW9" s="116"/>
      <c r="CX9" s="116"/>
      <c r="CY9" s="116"/>
      <c r="CZ9" s="116"/>
      <c r="DA9" s="116"/>
      <c r="DB9" s="116"/>
      <c r="DC9" s="116"/>
      <c r="DD9" s="116"/>
      <c r="DE9" s="116"/>
      <c r="DF9" s="116"/>
      <c r="DG9" s="116"/>
      <c r="DH9" s="116"/>
      <c r="DI9" s="116"/>
      <c r="DJ9" s="116"/>
      <c r="DK9" s="116"/>
      <c r="DL9" s="116"/>
      <c r="DM9" s="116"/>
      <c r="DN9" s="116"/>
      <c r="DO9" s="116"/>
      <c r="DP9" s="116"/>
      <c r="DQ9" s="116"/>
      <c r="DR9" s="116"/>
      <c r="DS9" s="116"/>
      <c r="DT9" s="116"/>
      <c r="DU9" s="116"/>
      <c r="DV9" s="116"/>
      <c r="DW9" s="116"/>
      <c r="DX9" s="116"/>
      <c r="DY9" s="116"/>
      <c r="DZ9" s="116"/>
      <c r="EA9" s="116"/>
      <c r="EB9" s="116"/>
      <c r="EC9" s="116"/>
      <c r="ED9" s="116"/>
      <c r="EE9" s="116"/>
      <c r="EF9" s="116"/>
      <c r="EG9" s="116"/>
      <c r="EH9" s="116"/>
      <c r="EI9" s="116"/>
      <c r="EJ9" s="116"/>
      <c r="EK9" s="116"/>
      <c r="EL9" s="116"/>
      <c r="EM9" s="116"/>
      <c r="EN9" s="116"/>
      <c r="EO9" s="116"/>
      <c r="EP9" s="116"/>
      <c r="EQ9" s="116"/>
      <c r="ER9" s="116"/>
      <c r="ES9" s="116"/>
      <c r="ET9" s="116"/>
      <c r="EU9" s="116"/>
      <c r="EV9" s="116"/>
      <c r="EW9" s="116"/>
      <c r="EX9" s="116"/>
      <c r="EY9" s="116"/>
      <c r="EZ9" s="116"/>
      <c r="FA9" s="116"/>
      <c r="FB9" s="116"/>
      <c r="FC9" s="116"/>
      <c r="FD9" s="116"/>
      <c r="FE9" s="116"/>
      <c r="FF9" s="116"/>
      <c r="FG9" s="116"/>
      <c r="FH9" s="116"/>
      <c r="FI9" s="116"/>
      <c r="FJ9" s="116"/>
      <c r="FK9" s="116"/>
      <c r="FL9" s="116"/>
      <c r="FM9" s="116"/>
      <c r="FN9" s="116"/>
      <c r="FO9" s="116"/>
      <c r="FP9" s="116"/>
      <c r="FQ9" s="116"/>
      <c r="FR9" s="116"/>
      <c r="FS9" s="116"/>
      <c r="FT9" s="116"/>
      <c r="FU9" s="116"/>
      <c r="FV9" s="116"/>
      <c r="FW9" s="116"/>
      <c r="FX9" s="116"/>
      <c r="FY9" s="116"/>
      <c r="FZ9" s="116"/>
      <c r="GA9" s="116"/>
      <c r="GB9" s="116"/>
      <c r="GC9" s="116"/>
      <c r="GD9" s="116"/>
      <c r="GE9" s="116"/>
      <c r="GF9" s="116"/>
      <c r="GG9" s="116"/>
      <c r="GH9" s="116"/>
      <c r="GI9" s="116"/>
      <c r="GJ9" s="116"/>
      <c r="GK9" s="116"/>
      <c r="GL9" s="116"/>
      <c r="GM9" s="116"/>
      <c r="GN9" s="116"/>
      <c r="GO9" s="116"/>
      <c r="GP9" s="116"/>
      <c r="GQ9" s="116"/>
      <c r="GR9" s="116"/>
      <c r="GS9" s="116"/>
      <c r="GT9" s="116"/>
      <c r="GU9" s="116"/>
      <c r="GV9" s="116"/>
      <c r="GW9" s="116"/>
      <c r="GX9" s="116"/>
      <c r="GY9" s="116"/>
      <c r="GZ9" s="116"/>
      <c r="HA9" s="116"/>
      <c r="HB9" s="116"/>
      <c r="HC9" s="116"/>
      <c r="HD9" s="116"/>
      <c r="HE9" s="116"/>
      <c r="HF9" s="116"/>
      <c r="HG9" s="116"/>
      <c r="HH9" s="116"/>
      <c r="HI9" s="116"/>
      <c r="HJ9" s="116"/>
      <c r="HK9" s="116"/>
      <c r="HL9" s="116"/>
      <c r="HM9" s="116"/>
      <c r="HN9" s="116"/>
      <c r="HO9" s="116"/>
      <c r="HP9" s="116"/>
      <c r="HQ9" s="116"/>
      <c r="HR9" s="116"/>
      <c r="HS9" s="116"/>
      <c r="HT9" s="116"/>
      <c r="HU9" s="116"/>
      <c r="HV9" s="116"/>
      <c r="HW9" s="116"/>
      <c r="HX9" s="116"/>
      <c r="HY9" s="116"/>
      <c r="HZ9" s="116"/>
      <c r="IA9" s="116"/>
      <c r="IB9" s="116"/>
      <c r="IC9" s="116"/>
      <c r="ID9" s="116"/>
      <c r="IE9" s="116"/>
      <c r="IF9" s="116"/>
      <c r="IG9" s="116"/>
      <c r="IH9" s="116"/>
      <c r="II9" s="116"/>
      <c r="IJ9" s="116"/>
      <c r="IK9" s="116"/>
      <c r="IL9" s="116"/>
      <c r="IM9" s="116"/>
      <c r="IN9" s="116"/>
      <c r="IO9" s="116"/>
    </row>
    <row r="10" s="113" customFormat="1" ht="19.5" customHeight="1" spans="1:249">
      <c r="A10" s="119"/>
      <c r="B10" s="120" t="s">
        <v>268</v>
      </c>
      <c r="C10" s="121"/>
      <c r="D10" s="121"/>
      <c r="E10" s="121"/>
      <c r="F10" s="116"/>
      <c r="G10" s="116"/>
      <c r="H10" s="116"/>
      <c r="I10" s="116"/>
      <c r="J10" s="116"/>
      <c r="K10" s="116"/>
      <c r="L10" s="116"/>
      <c r="M10" s="116"/>
      <c r="N10" s="116"/>
      <c r="O10" s="116"/>
      <c r="P10" s="116"/>
      <c r="Q10" s="116"/>
      <c r="R10" s="116"/>
      <c r="S10" s="116"/>
      <c r="T10" s="116"/>
      <c r="U10" s="116"/>
      <c r="V10" s="116"/>
      <c r="W10" s="116"/>
      <c r="X10" s="116"/>
      <c r="Y10" s="116"/>
      <c r="Z10" s="116"/>
      <c r="AA10" s="116"/>
      <c r="AB10" s="116"/>
      <c r="AC10" s="116"/>
      <c r="AD10" s="116"/>
      <c r="AE10" s="116"/>
      <c r="AF10" s="116"/>
      <c r="AG10" s="116"/>
      <c r="AH10" s="116"/>
      <c r="AI10" s="116"/>
      <c r="AJ10" s="116"/>
      <c r="AK10" s="116"/>
      <c r="AL10" s="116"/>
      <c r="AM10" s="116"/>
      <c r="AN10" s="116"/>
      <c r="AO10" s="116"/>
      <c r="AP10" s="116"/>
      <c r="AQ10" s="116"/>
      <c r="AR10" s="116"/>
      <c r="AS10" s="116"/>
      <c r="AT10" s="116"/>
      <c r="AU10" s="116"/>
      <c r="AV10" s="116"/>
      <c r="AW10" s="116"/>
      <c r="AX10" s="116"/>
      <c r="AY10" s="116"/>
      <c r="AZ10" s="116"/>
      <c r="BA10" s="116"/>
      <c r="BB10" s="116"/>
      <c r="BC10" s="116"/>
      <c r="BD10" s="116"/>
      <c r="BE10" s="116"/>
      <c r="BF10" s="116"/>
      <c r="BG10" s="116"/>
      <c r="BH10" s="116"/>
      <c r="BI10" s="116"/>
      <c r="BJ10" s="116"/>
      <c r="BK10" s="116"/>
      <c r="BL10" s="116"/>
      <c r="BM10" s="116"/>
      <c r="BN10" s="116"/>
      <c r="BO10" s="116"/>
      <c r="BP10" s="116"/>
      <c r="BQ10" s="116"/>
      <c r="BR10" s="116"/>
      <c r="BS10" s="116"/>
      <c r="BT10" s="116"/>
      <c r="BU10" s="116"/>
      <c r="BV10" s="116"/>
      <c r="BW10" s="116"/>
      <c r="BX10" s="116"/>
      <c r="BY10" s="116"/>
      <c r="BZ10" s="116"/>
      <c r="CA10" s="116"/>
      <c r="CB10" s="116"/>
      <c r="CC10" s="116"/>
      <c r="CD10" s="116"/>
      <c r="CE10" s="116"/>
      <c r="CF10" s="116"/>
      <c r="CG10" s="116"/>
      <c r="CH10" s="116"/>
      <c r="CI10" s="116"/>
      <c r="CJ10" s="116"/>
      <c r="CK10" s="116"/>
      <c r="CL10" s="116"/>
      <c r="CM10" s="116"/>
      <c r="CN10" s="116"/>
      <c r="CO10" s="116"/>
      <c r="CP10" s="116"/>
      <c r="CQ10" s="116"/>
      <c r="CR10" s="116"/>
      <c r="CS10" s="116"/>
      <c r="CT10" s="116"/>
      <c r="CU10" s="116"/>
      <c r="CV10" s="116"/>
      <c r="CW10" s="116"/>
      <c r="CX10" s="116"/>
      <c r="CY10" s="116"/>
      <c r="CZ10" s="116"/>
      <c r="DA10" s="116"/>
      <c r="DB10" s="116"/>
      <c r="DC10" s="116"/>
      <c r="DD10" s="116"/>
      <c r="DE10" s="116"/>
      <c r="DF10" s="116"/>
      <c r="DG10" s="116"/>
      <c r="DH10" s="116"/>
      <c r="DI10" s="116"/>
      <c r="DJ10" s="116"/>
      <c r="DK10" s="116"/>
      <c r="DL10" s="116"/>
      <c r="DM10" s="116"/>
      <c r="DN10" s="116"/>
      <c r="DO10" s="116"/>
      <c r="DP10" s="116"/>
      <c r="DQ10" s="116"/>
      <c r="DR10" s="116"/>
      <c r="DS10" s="116"/>
      <c r="DT10" s="116"/>
      <c r="DU10" s="116"/>
      <c r="DV10" s="116"/>
      <c r="DW10" s="116"/>
      <c r="DX10" s="116"/>
      <c r="DY10" s="116"/>
      <c r="DZ10" s="116"/>
      <c r="EA10" s="116"/>
      <c r="EB10" s="116"/>
      <c r="EC10" s="116"/>
      <c r="ED10" s="116"/>
      <c r="EE10" s="116"/>
      <c r="EF10" s="116"/>
      <c r="EG10" s="116"/>
      <c r="EH10" s="116"/>
      <c r="EI10" s="116"/>
      <c r="EJ10" s="116"/>
      <c r="EK10" s="116"/>
      <c r="EL10" s="116"/>
      <c r="EM10" s="116"/>
      <c r="EN10" s="116"/>
      <c r="EO10" s="116"/>
      <c r="EP10" s="116"/>
      <c r="EQ10" s="116"/>
      <c r="ER10" s="116"/>
      <c r="ES10" s="116"/>
      <c r="ET10" s="116"/>
      <c r="EU10" s="116"/>
      <c r="EV10" s="116"/>
      <c r="EW10" s="116"/>
      <c r="EX10" s="116"/>
      <c r="EY10" s="116"/>
      <c r="EZ10" s="116"/>
      <c r="FA10" s="116"/>
      <c r="FB10" s="116"/>
      <c r="FC10" s="116"/>
      <c r="FD10" s="116"/>
      <c r="FE10" s="116"/>
      <c r="FF10" s="116"/>
      <c r="FG10" s="116"/>
      <c r="FH10" s="116"/>
      <c r="FI10" s="116"/>
      <c r="FJ10" s="116"/>
      <c r="FK10" s="116"/>
      <c r="FL10" s="116"/>
      <c r="FM10" s="116"/>
      <c r="FN10" s="116"/>
      <c r="FO10" s="116"/>
      <c r="FP10" s="116"/>
      <c r="FQ10" s="116"/>
      <c r="FR10" s="116"/>
      <c r="FS10" s="116"/>
      <c r="FT10" s="116"/>
      <c r="FU10" s="116"/>
      <c r="FV10" s="116"/>
      <c r="FW10" s="116"/>
      <c r="FX10" s="116"/>
      <c r="FY10" s="116"/>
      <c r="FZ10" s="116"/>
      <c r="GA10" s="116"/>
      <c r="GB10" s="116"/>
      <c r="GC10" s="116"/>
      <c r="GD10" s="116"/>
      <c r="GE10" s="116"/>
      <c r="GF10" s="116"/>
      <c r="GG10" s="116"/>
      <c r="GH10" s="116"/>
      <c r="GI10" s="116"/>
      <c r="GJ10" s="116"/>
      <c r="GK10" s="116"/>
      <c r="GL10" s="116"/>
      <c r="GM10" s="116"/>
      <c r="GN10" s="116"/>
      <c r="GO10" s="116"/>
      <c r="GP10" s="116"/>
      <c r="GQ10" s="116"/>
      <c r="GR10" s="116"/>
      <c r="GS10" s="116"/>
      <c r="GT10" s="116"/>
      <c r="GU10" s="116"/>
      <c r="GV10" s="116"/>
      <c r="GW10" s="116"/>
      <c r="GX10" s="116"/>
      <c r="GY10" s="116"/>
      <c r="GZ10" s="116"/>
      <c r="HA10" s="116"/>
      <c r="HB10" s="116"/>
      <c r="HC10" s="116"/>
      <c r="HD10" s="116"/>
      <c r="HE10" s="116"/>
      <c r="HF10" s="116"/>
      <c r="HG10" s="116"/>
      <c r="HH10" s="116"/>
      <c r="HI10" s="116"/>
      <c r="HJ10" s="116"/>
      <c r="HK10" s="116"/>
      <c r="HL10" s="116"/>
      <c r="HM10" s="116"/>
      <c r="HN10" s="116"/>
      <c r="HO10" s="116"/>
      <c r="HP10" s="116"/>
      <c r="HQ10" s="116"/>
      <c r="HR10" s="116"/>
      <c r="HS10" s="116"/>
      <c r="HT10" s="116"/>
      <c r="HU10" s="116"/>
      <c r="HV10" s="116"/>
      <c r="HW10" s="116"/>
      <c r="HX10" s="116"/>
      <c r="HY10" s="116"/>
      <c r="HZ10" s="116"/>
      <c r="IA10" s="116"/>
      <c r="IB10" s="116"/>
      <c r="IC10" s="116"/>
      <c r="ID10" s="116"/>
      <c r="IE10" s="116"/>
      <c r="IF10" s="116"/>
      <c r="IG10" s="116"/>
      <c r="IH10" s="116"/>
      <c r="II10" s="116"/>
      <c r="IJ10" s="116"/>
      <c r="IK10" s="116"/>
      <c r="IL10" s="116"/>
      <c r="IM10" s="116"/>
      <c r="IN10" s="116"/>
      <c r="IO10" s="116"/>
    </row>
    <row r="11" s="113" customFormat="1" ht="19.5" customHeight="1" spans="1:249">
      <c r="A11" s="119"/>
      <c r="B11" s="121"/>
      <c r="C11" s="121"/>
      <c r="D11" s="121"/>
      <c r="E11" s="121"/>
      <c r="F11" s="116"/>
      <c r="G11" s="116"/>
      <c r="H11" s="116"/>
      <c r="I11" s="116"/>
      <c r="J11" s="116"/>
      <c r="K11" s="116"/>
      <c r="L11" s="116"/>
      <c r="M11" s="116"/>
      <c r="N11" s="116"/>
      <c r="O11" s="116"/>
      <c r="P11" s="116"/>
      <c r="Q11" s="116"/>
      <c r="R11" s="116"/>
      <c r="S11" s="116"/>
      <c r="T11" s="116"/>
      <c r="U11" s="116"/>
      <c r="V11" s="116"/>
      <c r="W11" s="116"/>
      <c r="X11" s="116"/>
      <c r="Y11" s="116"/>
      <c r="Z11" s="116"/>
      <c r="AA11" s="116"/>
      <c r="AB11" s="116"/>
      <c r="AC11" s="116"/>
      <c r="AD11" s="116"/>
      <c r="AE11" s="116"/>
      <c r="AF11" s="116"/>
      <c r="AG11" s="116"/>
      <c r="AH11" s="116"/>
      <c r="AI11" s="116"/>
      <c r="AJ11" s="116"/>
      <c r="AK11" s="116"/>
      <c r="AL11" s="116"/>
      <c r="AM11" s="116"/>
      <c r="AN11" s="116"/>
      <c r="AO11" s="116"/>
      <c r="AP11" s="116"/>
      <c r="AQ11" s="116"/>
      <c r="AR11" s="116"/>
      <c r="AS11" s="116"/>
      <c r="AT11" s="116"/>
      <c r="AU11" s="116"/>
      <c r="AV11" s="116"/>
      <c r="AW11" s="116"/>
      <c r="AX11" s="116"/>
      <c r="AY11" s="116"/>
      <c r="AZ11" s="116"/>
      <c r="BA11" s="116"/>
      <c r="BB11" s="116"/>
      <c r="BC11" s="116"/>
      <c r="BD11" s="116"/>
      <c r="BE11" s="116"/>
      <c r="BF11" s="116"/>
      <c r="BG11" s="116"/>
      <c r="BH11" s="116"/>
      <c r="BI11" s="116"/>
      <c r="BJ11" s="116"/>
      <c r="BK11" s="116"/>
      <c r="BL11" s="116"/>
      <c r="BM11" s="116"/>
      <c r="BN11" s="116"/>
      <c r="BO11" s="116"/>
      <c r="BP11" s="116"/>
      <c r="BQ11" s="116"/>
      <c r="BR11" s="116"/>
      <c r="BS11" s="116"/>
      <c r="BT11" s="116"/>
      <c r="BU11" s="116"/>
      <c r="BV11" s="116"/>
      <c r="BW11" s="116"/>
      <c r="BX11" s="116"/>
      <c r="BY11" s="116"/>
      <c r="BZ11" s="116"/>
      <c r="CA11" s="116"/>
      <c r="CB11" s="116"/>
      <c r="CC11" s="116"/>
      <c r="CD11" s="116"/>
      <c r="CE11" s="116"/>
      <c r="CF11" s="116"/>
      <c r="CG11" s="116"/>
      <c r="CH11" s="116"/>
      <c r="CI11" s="116"/>
      <c r="CJ11" s="116"/>
      <c r="CK11" s="116"/>
      <c r="CL11" s="116"/>
      <c r="CM11" s="116"/>
      <c r="CN11" s="116"/>
      <c r="CO11" s="116"/>
      <c r="CP11" s="116"/>
      <c r="CQ11" s="116"/>
      <c r="CR11" s="116"/>
      <c r="CS11" s="116"/>
      <c r="CT11" s="116"/>
      <c r="CU11" s="116"/>
      <c r="CV11" s="116"/>
      <c r="CW11" s="116"/>
      <c r="CX11" s="116"/>
      <c r="CY11" s="116"/>
      <c r="CZ11" s="116"/>
      <c r="DA11" s="116"/>
      <c r="DB11" s="116"/>
      <c r="DC11" s="116"/>
      <c r="DD11" s="116"/>
      <c r="DE11" s="116"/>
      <c r="DF11" s="116"/>
      <c r="DG11" s="116"/>
      <c r="DH11" s="116"/>
      <c r="DI11" s="116"/>
      <c r="DJ11" s="116"/>
      <c r="DK11" s="116"/>
      <c r="DL11" s="116"/>
      <c r="DM11" s="116"/>
      <c r="DN11" s="116"/>
      <c r="DO11" s="116"/>
      <c r="DP11" s="116"/>
      <c r="DQ11" s="116"/>
      <c r="DR11" s="116"/>
      <c r="DS11" s="116"/>
      <c r="DT11" s="116"/>
      <c r="DU11" s="116"/>
      <c r="DV11" s="116"/>
      <c r="DW11" s="116"/>
      <c r="DX11" s="116"/>
      <c r="DY11" s="116"/>
      <c r="DZ11" s="116"/>
      <c r="EA11" s="116"/>
      <c r="EB11" s="116"/>
      <c r="EC11" s="116"/>
      <c r="ED11" s="116"/>
      <c r="EE11" s="116"/>
      <c r="EF11" s="116"/>
      <c r="EG11" s="116"/>
      <c r="EH11" s="116"/>
      <c r="EI11" s="116"/>
      <c r="EJ11" s="116"/>
      <c r="EK11" s="116"/>
      <c r="EL11" s="116"/>
      <c r="EM11" s="116"/>
      <c r="EN11" s="116"/>
      <c r="EO11" s="116"/>
      <c r="EP11" s="116"/>
      <c r="EQ11" s="116"/>
      <c r="ER11" s="116"/>
      <c r="ES11" s="116"/>
      <c r="ET11" s="116"/>
      <c r="EU11" s="116"/>
      <c r="EV11" s="116"/>
      <c r="EW11" s="116"/>
      <c r="EX11" s="116"/>
      <c r="EY11" s="116"/>
      <c r="EZ11" s="116"/>
      <c r="FA11" s="116"/>
      <c r="FB11" s="116"/>
      <c r="FC11" s="116"/>
      <c r="FD11" s="116"/>
      <c r="FE11" s="116"/>
      <c r="FF11" s="116"/>
      <c r="FG11" s="116"/>
      <c r="FH11" s="116"/>
      <c r="FI11" s="116"/>
      <c r="FJ11" s="116"/>
      <c r="FK11" s="116"/>
      <c r="FL11" s="116"/>
      <c r="FM11" s="116"/>
      <c r="FN11" s="116"/>
      <c r="FO11" s="116"/>
      <c r="FP11" s="116"/>
      <c r="FQ11" s="116"/>
      <c r="FR11" s="116"/>
      <c r="FS11" s="116"/>
      <c r="FT11" s="116"/>
      <c r="FU11" s="116"/>
      <c r="FV11" s="116"/>
      <c r="FW11" s="116"/>
      <c r="FX11" s="116"/>
      <c r="FY11" s="116"/>
      <c r="FZ11" s="116"/>
      <c r="GA11" s="116"/>
      <c r="GB11" s="116"/>
      <c r="GC11" s="116"/>
      <c r="GD11" s="116"/>
      <c r="GE11" s="116"/>
      <c r="GF11" s="116"/>
      <c r="GG11" s="116"/>
      <c r="GH11" s="116"/>
      <c r="GI11" s="116"/>
      <c r="GJ11" s="116"/>
      <c r="GK11" s="116"/>
      <c r="GL11" s="116"/>
      <c r="GM11" s="116"/>
      <c r="GN11" s="116"/>
      <c r="GO11" s="116"/>
      <c r="GP11" s="116"/>
      <c r="GQ11" s="116"/>
      <c r="GR11" s="116"/>
      <c r="GS11" s="116"/>
      <c r="GT11" s="116"/>
      <c r="GU11" s="116"/>
      <c r="GV11" s="116"/>
      <c r="GW11" s="116"/>
      <c r="GX11" s="116"/>
      <c r="GY11" s="116"/>
      <c r="GZ11" s="116"/>
      <c r="HA11" s="116"/>
      <c r="HB11" s="116"/>
      <c r="HC11" s="116"/>
      <c r="HD11" s="116"/>
      <c r="HE11" s="116"/>
      <c r="HF11" s="116"/>
      <c r="HG11" s="116"/>
      <c r="HH11" s="116"/>
      <c r="HI11" s="116"/>
      <c r="HJ11" s="116"/>
      <c r="HK11" s="116"/>
      <c r="HL11" s="116"/>
      <c r="HM11" s="116"/>
      <c r="HN11" s="116"/>
      <c r="HO11" s="116"/>
      <c r="HP11" s="116"/>
      <c r="HQ11" s="116"/>
      <c r="HR11" s="116"/>
      <c r="HS11" s="116"/>
      <c r="HT11" s="116"/>
      <c r="HU11" s="116"/>
      <c r="HV11" s="116"/>
      <c r="HW11" s="116"/>
      <c r="HX11" s="116"/>
      <c r="HY11" s="116"/>
      <c r="HZ11" s="116"/>
      <c r="IA11" s="116"/>
      <c r="IB11" s="116"/>
      <c r="IC11" s="116"/>
      <c r="ID11" s="116"/>
      <c r="IE11" s="116"/>
      <c r="IF11" s="116"/>
      <c r="IG11" s="116"/>
      <c r="IH11" s="116"/>
      <c r="II11" s="116"/>
      <c r="IJ11" s="116"/>
      <c r="IK11" s="116"/>
      <c r="IL11" s="116"/>
      <c r="IM11" s="116"/>
      <c r="IN11" s="116"/>
      <c r="IO11" s="116"/>
    </row>
    <row r="12" s="113" customFormat="1" ht="19.5" customHeight="1" spans="1:249">
      <c r="A12" s="119">
        <v>10201</v>
      </c>
      <c r="B12" s="120" t="s">
        <v>269</v>
      </c>
      <c r="C12" s="121"/>
      <c r="D12" s="121"/>
      <c r="E12" s="121"/>
      <c r="F12" s="116"/>
      <c r="G12" s="116"/>
      <c r="H12" s="116"/>
      <c r="I12" s="116"/>
      <c r="J12" s="116"/>
      <c r="K12" s="116"/>
      <c r="L12" s="116"/>
      <c r="M12" s="116"/>
      <c r="N12" s="116"/>
      <c r="O12" s="116"/>
      <c r="P12" s="116"/>
      <c r="Q12" s="116"/>
      <c r="R12" s="116"/>
      <c r="S12" s="116"/>
      <c r="T12" s="116"/>
      <c r="U12" s="116"/>
      <c r="V12" s="116"/>
      <c r="W12" s="116"/>
      <c r="X12" s="116"/>
      <c r="Y12" s="116"/>
      <c r="Z12" s="116"/>
      <c r="AA12" s="116"/>
      <c r="AB12" s="116"/>
      <c r="AC12" s="116"/>
      <c r="AD12" s="116"/>
      <c r="AE12" s="116"/>
      <c r="AF12" s="116"/>
      <c r="AG12" s="116"/>
      <c r="AH12" s="116"/>
      <c r="AI12" s="116"/>
      <c r="AJ12" s="116"/>
      <c r="AK12" s="116"/>
      <c r="AL12" s="116"/>
      <c r="AM12" s="116"/>
      <c r="AN12" s="116"/>
      <c r="AO12" s="116"/>
      <c r="AP12" s="116"/>
      <c r="AQ12" s="116"/>
      <c r="AR12" s="116"/>
      <c r="AS12" s="116"/>
      <c r="AT12" s="116"/>
      <c r="AU12" s="116"/>
      <c r="AV12" s="116"/>
      <c r="AW12" s="116"/>
      <c r="AX12" s="116"/>
      <c r="AY12" s="116"/>
      <c r="AZ12" s="116"/>
      <c r="BA12" s="116"/>
      <c r="BB12" s="116"/>
      <c r="BC12" s="116"/>
      <c r="BD12" s="116"/>
      <c r="BE12" s="116"/>
      <c r="BF12" s="116"/>
      <c r="BG12" s="116"/>
      <c r="BH12" s="116"/>
      <c r="BI12" s="116"/>
      <c r="BJ12" s="116"/>
      <c r="BK12" s="116"/>
      <c r="BL12" s="116"/>
      <c r="BM12" s="116"/>
      <c r="BN12" s="116"/>
      <c r="BO12" s="116"/>
      <c r="BP12" s="116"/>
      <c r="BQ12" s="116"/>
      <c r="BR12" s="116"/>
      <c r="BS12" s="116"/>
      <c r="BT12" s="116"/>
      <c r="BU12" s="116"/>
      <c r="BV12" s="116"/>
      <c r="BW12" s="116"/>
      <c r="BX12" s="116"/>
      <c r="BY12" s="116"/>
      <c r="BZ12" s="116"/>
      <c r="CA12" s="116"/>
      <c r="CB12" s="116"/>
      <c r="CC12" s="116"/>
      <c r="CD12" s="116"/>
      <c r="CE12" s="116"/>
      <c r="CF12" s="116"/>
      <c r="CG12" s="116"/>
      <c r="CH12" s="116"/>
      <c r="CI12" s="116"/>
      <c r="CJ12" s="116"/>
      <c r="CK12" s="116"/>
      <c r="CL12" s="116"/>
      <c r="CM12" s="116"/>
      <c r="CN12" s="116"/>
      <c r="CO12" s="116"/>
      <c r="CP12" s="116"/>
      <c r="CQ12" s="116"/>
      <c r="CR12" s="116"/>
      <c r="CS12" s="116"/>
      <c r="CT12" s="116"/>
      <c r="CU12" s="116"/>
      <c r="CV12" s="116"/>
      <c r="CW12" s="116"/>
      <c r="CX12" s="116"/>
      <c r="CY12" s="116"/>
      <c r="CZ12" s="116"/>
      <c r="DA12" s="116"/>
      <c r="DB12" s="116"/>
      <c r="DC12" s="116"/>
      <c r="DD12" s="116"/>
      <c r="DE12" s="116"/>
      <c r="DF12" s="116"/>
      <c r="DG12" s="116"/>
      <c r="DH12" s="116"/>
      <c r="DI12" s="116"/>
      <c r="DJ12" s="116"/>
      <c r="DK12" s="116"/>
      <c r="DL12" s="116"/>
      <c r="DM12" s="116"/>
      <c r="DN12" s="116"/>
      <c r="DO12" s="116"/>
      <c r="DP12" s="116"/>
      <c r="DQ12" s="116"/>
      <c r="DR12" s="116"/>
      <c r="DS12" s="116"/>
      <c r="DT12" s="116"/>
      <c r="DU12" s="116"/>
      <c r="DV12" s="116"/>
      <c r="DW12" s="116"/>
      <c r="DX12" s="116"/>
      <c r="DY12" s="116"/>
      <c r="DZ12" s="116"/>
      <c r="EA12" s="116"/>
      <c r="EB12" s="116"/>
      <c r="EC12" s="116"/>
      <c r="ED12" s="116"/>
      <c r="EE12" s="116"/>
      <c r="EF12" s="116"/>
      <c r="EG12" s="116"/>
      <c r="EH12" s="116"/>
      <c r="EI12" s="116"/>
      <c r="EJ12" s="116"/>
      <c r="EK12" s="116"/>
      <c r="EL12" s="116"/>
      <c r="EM12" s="116"/>
      <c r="EN12" s="116"/>
      <c r="EO12" s="116"/>
      <c r="EP12" s="116"/>
      <c r="EQ12" s="116"/>
      <c r="ER12" s="116"/>
      <c r="ES12" s="116"/>
      <c r="ET12" s="116"/>
      <c r="EU12" s="116"/>
      <c r="EV12" s="116"/>
      <c r="EW12" s="116"/>
      <c r="EX12" s="116"/>
      <c r="EY12" s="116"/>
      <c r="EZ12" s="116"/>
      <c r="FA12" s="116"/>
      <c r="FB12" s="116"/>
      <c r="FC12" s="116"/>
      <c r="FD12" s="116"/>
      <c r="FE12" s="116"/>
      <c r="FF12" s="116"/>
      <c r="FG12" s="116"/>
      <c r="FH12" s="116"/>
      <c r="FI12" s="116"/>
      <c r="FJ12" s="116"/>
      <c r="FK12" s="116"/>
      <c r="FL12" s="116"/>
      <c r="FM12" s="116"/>
      <c r="FN12" s="116"/>
      <c r="FO12" s="116"/>
      <c r="FP12" s="116"/>
      <c r="FQ12" s="116"/>
      <c r="FR12" s="116"/>
      <c r="FS12" s="116"/>
      <c r="FT12" s="116"/>
      <c r="FU12" s="116"/>
      <c r="FV12" s="116"/>
      <c r="FW12" s="116"/>
      <c r="FX12" s="116"/>
      <c r="FY12" s="116"/>
      <c r="FZ12" s="116"/>
      <c r="GA12" s="116"/>
      <c r="GB12" s="116"/>
      <c r="GC12" s="116"/>
      <c r="GD12" s="116"/>
      <c r="GE12" s="116"/>
      <c r="GF12" s="116"/>
      <c r="GG12" s="116"/>
      <c r="GH12" s="116"/>
      <c r="GI12" s="116"/>
      <c r="GJ12" s="116"/>
      <c r="GK12" s="116"/>
      <c r="GL12" s="116"/>
      <c r="GM12" s="116"/>
      <c r="GN12" s="116"/>
      <c r="GO12" s="116"/>
      <c r="GP12" s="116"/>
      <c r="GQ12" s="116"/>
      <c r="GR12" s="116"/>
      <c r="GS12" s="116"/>
      <c r="GT12" s="116"/>
      <c r="GU12" s="116"/>
      <c r="GV12" s="116"/>
      <c r="GW12" s="116"/>
      <c r="GX12" s="116"/>
      <c r="GY12" s="116"/>
      <c r="GZ12" s="116"/>
      <c r="HA12" s="116"/>
      <c r="HB12" s="116"/>
      <c r="HC12" s="116"/>
      <c r="HD12" s="116"/>
      <c r="HE12" s="116"/>
      <c r="HF12" s="116"/>
      <c r="HG12" s="116"/>
      <c r="HH12" s="116"/>
      <c r="HI12" s="116"/>
      <c r="HJ12" s="116"/>
      <c r="HK12" s="116"/>
      <c r="HL12" s="116"/>
      <c r="HM12" s="116"/>
      <c r="HN12" s="116"/>
      <c r="HO12" s="116"/>
      <c r="HP12" s="116"/>
      <c r="HQ12" s="116"/>
      <c r="HR12" s="116"/>
      <c r="HS12" s="116"/>
      <c r="HT12" s="116"/>
      <c r="HU12" s="116"/>
      <c r="HV12" s="116"/>
      <c r="HW12" s="116"/>
      <c r="HX12" s="116"/>
      <c r="HY12" s="116"/>
      <c r="HZ12" s="116"/>
      <c r="IA12" s="116"/>
      <c r="IB12" s="116"/>
      <c r="IC12" s="116"/>
      <c r="ID12" s="116"/>
      <c r="IE12" s="116"/>
      <c r="IF12" s="116"/>
      <c r="IG12" s="116"/>
      <c r="IH12" s="116"/>
      <c r="II12" s="116"/>
      <c r="IJ12" s="116"/>
      <c r="IK12" s="116"/>
      <c r="IL12" s="116"/>
      <c r="IM12" s="116"/>
      <c r="IN12" s="116"/>
      <c r="IO12" s="116"/>
    </row>
    <row r="13" s="113" customFormat="1" ht="19.5" customHeight="1" spans="1:249">
      <c r="A13" s="119"/>
      <c r="B13" s="121"/>
      <c r="C13" s="121"/>
      <c r="D13" s="121"/>
      <c r="E13" s="121"/>
      <c r="F13" s="116"/>
      <c r="G13" s="116"/>
      <c r="H13" s="116"/>
      <c r="I13" s="116"/>
      <c r="J13" s="116"/>
      <c r="K13" s="116"/>
      <c r="L13" s="116"/>
      <c r="M13" s="116"/>
      <c r="N13" s="116"/>
      <c r="O13" s="116"/>
      <c r="P13" s="116"/>
      <c r="Q13" s="116"/>
      <c r="R13" s="116"/>
      <c r="S13" s="116"/>
      <c r="T13" s="116"/>
      <c r="U13" s="116"/>
      <c r="V13" s="116"/>
      <c r="W13" s="116"/>
      <c r="X13" s="116"/>
      <c r="Y13" s="116"/>
      <c r="Z13" s="116"/>
      <c r="AA13" s="116"/>
      <c r="AB13" s="116"/>
      <c r="AC13" s="116"/>
      <c r="AD13" s="116"/>
      <c r="AE13" s="116"/>
      <c r="AF13" s="116"/>
      <c r="AG13" s="116"/>
      <c r="AH13" s="116"/>
      <c r="AI13" s="116"/>
      <c r="AJ13" s="116"/>
      <c r="AK13" s="116"/>
      <c r="AL13" s="116"/>
      <c r="AM13" s="116"/>
      <c r="AN13" s="116"/>
      <c r="AO13" s="116"/>
      <c r="AP13" s="116"/>
      <c r="AQ13" s="116"/>
      <c r="AR13" s="116"/>
      <c r="AS13" s="116"/>
      <c r="AT13" s="116"/>
      <c r="AU13" s="116"/>
      <c r="AV13" s="116"/>
      <c r="AW13" s="116"/>
      <c r="AX13" s="116"/>
      <c r="AY13" s="116"/>
      <c r="AZ13" s="116"/>
      <c r="BA13" s="116"/>
      <c r="BB13" s="116"/>
      <c r="BC13" s="116"/>
      <c r="BD13" s="116"/>
      <c r="BE13" s="116"/>
      <c r="BF13" s="116"/>
      <c r="BG13" s="116"/>
      <c r="BH13" s="116"/>
      <c r="BI13" s="116"/>
      <c r="BJ13" s="116"/>
      <c r="BK13" s="116"/>
      <c r="BL13" s="116"/>
      <c r="BM13" s="116"/>
      <c r="BN13" s="116"/>
      <c r="BO13" s="116"/>
      <c r="BP13" s="116"/>
      <c r="BQ13" s="116"/>
      <c r="BR13" s="116"/>
      <c r="BS13" s="116"/>
      <c r="BT13" s="116"/>
      <c r="BU13" s="116"/>
      <c r="BV13" s="116"/>
      <c r="BW13" s="116"/>
      <c r="BX13" s="116"/>
      <c r="BY13" s="116"/>
      <c r="BZ13" s="116"/>
      <c r="CA13" s="116"/>
      <c r="CB13" s="116"/>
      <c r="CC13" s="116"/>
      <c r="CD13" s="116"/>
      <c r="CE13" s="116"/>
      <c r="CF13" s="116"/>
      <c r="CG13" s="116"/>
      <c r="CH13" s="116"/>
      <c r="CI13" s="116"/>
      <c r="CJ13" s="116"/>
      <c r="CK13" s="116"/>
      <c r="CL13" s="116"/>
      <c r="CM13" s="116"/>
      <c r="CN13" s="116"/>
      <c r="CO13" s="116"/>
      <c r="CP13" s="116"/>
      <c r="CQ13" s="116"/>
      <c r="CR13" s="116"/>
      <c r="CS13" s="116"/>
      <c r="CT13" s="116"/>
      <c r="CU13" s="116"/>
      <c r="CV13" s="116"/>
      <c r="CW13" s="116"/>
      <c r="CX13" s="116"/>
      <c r="CY13" s="116"/>
      <c r="CZ13" s="116"/>
      <c r="DA13" s="116"/>
      <c r="DB13" s="116"/>
      <c r="DC13" s="116"/>
      <c r="DD13" s="116"/>
      <c r="DE13" s="116"/>
      <c r="DF13" s="116"/>
      <c r="DG13" s="116"/>
      <c r="DH13" s="116"/>
      <c r="DI13" s="116"/>
      <c r="DJ13" s="116"/>
      <c r="DK13" s="116"/>
      <c r="DL13" s="116"/>
      <c r="DM13" s="116"/>
      <c r="DN13" s="116"/>
      <c r="DO13" s="116"/>
      <c r="DP13" s="116"/>
      <c r="DQ13" s="116"/>
      <c r="DR13" s="116"/>
      <c r="DS13" s="116"/>
      <c r="DT13" s="116"/>
      <c r="DU13" s="116"/>
      <c r="DV13" s="116"/>
      <c r="DW13" s="116"/>
      <c r="DX13" s="116"/>
      <c r="DY13" s="116"/>
      <c r="DZ13" s="116"/>
      <c r="EA13" s="116"/>
      <c r="EB13" s="116"/>
      <c r="EC13" s="116"/>
      <c r="ED13" s="116"/>
      <c r="EE13" s="116"/>
      <c r="EF13" s="116"/>
      <c r="EG13" s="116"/>
      <c r="EH13" s="116"/>
      <c r="EI13" s="116"/>
      <c r="EJ13" s="116"/>
      <c r="EK13" s="116"/>
      <c r="EL13" s="116"/>
      <c r="EM13" s="116"/>
      <c r="EN13" s="116"/>
      <c r="EO13" s="116"/>
      <c r="EP13" s="116"/>
      <c r="EQ13" s="116"/>
      <c r="ER13" s="116"/>
      <c r="ES13" s="116"/>
      <c r="ET13" s="116"/>
      <c r="EU13" s="116"/>
      <c r="EV13" s="116"/>
      <c r="EW13" s="116"/>
      <c r="EX13" s="116"/>
      <c r="EY13" s="116"/>
      <c r="EZ13" s="116"/>
      <c r="FA13" s="116"/>
      <c r="FB13" s="116"/>
      <c r="FC13" s="116"/>
      <c r="FD13" s="116"/>
      <c r="FE13" s="116"/>
      <c r="FF13" s="116"/>
      <c r="FG13" s="116"/>
      <c r="FH13" s="116"/>
      <c r="FI13" s="116"/>
      <c r="FJ13" s="116"/>
      <c r="FK13" s="116"/>
      <c r="FL13" s="116"/>
      <c r="FM13" s="116"/>
      <c r="FN13" s="116"/>
      <c r="FO13" s="116"/>
      <c r="FP13" s="116"/>
      <c r="FQ13" s="116"/>
      <c r="FR13" s="116"/>
      <c r="FS13" s="116"/>
      <c r="FT13" s="116"/>
      <c r="FU13" s="116"/>
      <c r="FV13" s="116"/>
      <c r="FW13" s="116"/>
      <c r="FX13" s="116"/>
      <c r="FY13" s="116"/>
      <c r="FZ13" s="116"/>
      <c r="GA13" s="116"/>
      <c r="GB13" s="116"/>
      <c r="GC13" s="116"/>
      <c r="GD13" s="116"/>
      <c r="GE13" s="116"/>
      <c r="GF13" s="116"/>
      <c r="GG13" s="116"/>
      <c r="GH13" s="116"/>
      <c r="GI13" s="116"/>
      <c r="GJ13" s="116"/>
      <c r="GK13" s="116"/>
      <c r="GL13" s="116"/>
      <c r="GM13" s="116"/>
      <c r="GN13" s="116"/>
      <c r="GO13" s="116"/>
      <c r="GP13" s="116"/>
      <c r="GQ13" s="116"/>
      <c r="GR13" s="116"/>
      <c r="GS13" s="116"/>
      <c r="GT13" s="116"/>
      <c r="GU13" s="116"/>
      <c r="GV13" s="116"/>
      <c r="GW13" s="116"/>
      <c r="GX13" s="116"/>
      <c r="GY13" s="116"/>
      <c r="GZ13" s="116"/>
      <c r="HA13" s="116"/>
      <c r="HB13" s="116"/>
      <c r="HC13" s="116"/>
      <c r="HD13" s="116"/>
      <c r="HE13" s="116"/>
      <c r="HF13" s="116"/>
      <c r="HG13" s="116"/>
      <c r="HH13" s="116"/>
      <c r="HI13" s="116"/>
      <c r="HJ13" s="116"/>
      <c r="HK13" s="116"/>
      <c r="HL13" s="116"/>
      <c r="HM13" s="116"/>
      <c r="HN13" s="116"/>
      <c r="HO13" s="116"/>
      <c r="HP13" s="116"/>
      <c r="HQ13" s="116"/>
      <c r="HR13" s="116"/>
      <c r="HS13" s="116"/>
      <c r="HT13" s="116"/>
      <c r="HU13" s="116"/>
      <c r="HV13" s="116"/>
      <c r="HW13" s="116"/>
      <c r="HX13" s="116"/>
      <c r="HY13" s="116"/>
      <c r="HZ13" s="116"/>
      <c r="IA13" s="116"/>
      <c r="IB13" s="116"/>
      <c r="IC13" s="116"/>
      <c r="ID13" s="116"/>
      <c r="IE13" s="116"/>
      <c r="IF13" s="116"/>
      <c r="IG13" s="116"/>
      <c r="IH13" s="116"/>
      <c r="II13" s="116"/>
      <c r="IJ13" s="116"/>
      <c r="IK13" s="116"/>
      <c r="IL13" s="116"/>
      <c r="IM13" s="116"/>
      <c r="IN13" s="116"/>
      <c r="IO13" s="116"/>
    </row>
    <row r="14" s="113" customFormat="1" ht="19.5" customHeight="1" spans="1:249">
      <c r="A14" s="119">
        <v>1020101</v>
      </c>
      <c r="B14" s="120" t="s">
        <v>270</v>
      </c>
      <c r="C14" s="121"/>
      <c r="D14" s="121"/>
      <c r="E14" s="121"/>
      <c r="F14" s="116"/>
      <c r="G14" s="116"/>
      <c r="H14" s="116"/>
      <c r="I14" s="116"/>
      <c r="J14" s="116"/>
      <c r="K14" s="116"/>
      <c r="L14" s="116"/>
      <c r="M14" s="116"/>
      <c r="N14" s="116"/>
      <c r="O14" s="116"/>
      <c r="P14" s="116"/>
      <c r="Q14" s="116"/>
      <c r="R14" s="116"/>
      <c r="S14" s="116"/>
      <c r="T14" s="116"/>
      <c r="U14" s="116"/>
      <c r="V14" s="116"/>
      <c r="W14" s="116"/>
      <c r="X14" s="116"/>
      <c r="Y14" s="116"/>
      <c r="Z14" s="116"/>
      <c r="AA14" s="116"/>
      <c r="AB14" s="116"/>
      <c r="AC14" s="116"/>
      <c r="AD14" s="116"/>
      <c r="AE14" s="116"/>
      <c r="AF14" s="116"/>
      <c r="AG14" s="116"/>
      <c r="AH14" s="116"/>
      <c r="AI14" s="116"/>
      <c r="AJ14" s="116"/>
      <c r="AK14" s="116"/>
      <c r="AL14" s="116"/>
      <c r="AM14" s="116"/>
      <c r="AN14" s="116"/>
      <c r="AO14" s="116"/>
      <c r="AP14" s="116"/>
      <c r="AQ14" s="116"/>
      <c r="AR14" s="116"/>
      <c r="AS14" s="116"/>
      <c r="AT14" s="116"/>
      <c r="AU14" s="116"/>
      <c r="AV14" s="116"/>
      <c r="AW14" s="116"/>
      <c r="AX14" s="116"/>
      <c r="AY14" s="116"/>
      <c r="AZ14" s="116"/>
      <c r="BA14" s="116"/>
      <c r="BB14" s="116"/>
      <c r="BC14" s="116"/>
      <c r="BD14" s="116"/>
      <c r="BE14" s="116"/>
      <c r="BF14" s="116"/>
      <c r="BG14" s="116"/>
      <c r="BH14" s="116"/>
      <c r="BI14" s="116"/>
      <c r="BJ14" s="116"/>
      <c r="BK14" s="116"/>
      <c r="BL14" s="116"/>
      <c r="BM14" s="116"/>
      <c r="BN14" s="116"/>
      <c r="BO14" s="116"/>
      <c r="BP14" s="116"/>
      <c r="BQ14" s="116"/>
      <c r="BR14" s="116"/>
      <c r="BS14" s="116"/>
      <c r="BT14" s="116"/>
      <c r="BU14" s="116"/>
      <c r="BV14" s="116"/>
      <c r="BW14" s="116"/>
      <c r="BX14" s="116"/>
      <c r="BY14" s="116"/>
      <c r="BZ14" s="116"/>
      <c r="CA14" s="116"/>
      <c r="CB14" s="116"/>
      <c r="CC14" s="116"/>
      <c r="CD14" s="116"/>
      <c r="CE14" s="116"/>
      <c r="CF14" s="116"/>
      <c r="CG14" s="116"/>
      <c r="CH14" s="116"/>
      <c r="CI14" s="116"/>
      <c r="CJ14" s="116"/>
      <c r="CK14" s="116"/>
      <c r="CL14" s="116"/>
      <c r="CM14" s="116"/>
      <c r="CN14" s="116"/>
      <c r="CO14" s="116"/>
      <c r="CP14" s="116"/>
      <c r="CQ14" s="116"/>
      <c r="CR14" s="116"/>
      <c r="CS14" s="116"/>
      <c r="CT14" s="116"/>
      <c r="CU14" s="116"/>
      <c r="CV14" s="116"/>
      <c r="CW14" s="116"/>
      <c r="CX14" s="116"/>
      <c r="CY14" s="116"/>
      <c r="CZ14" s="116"/>
      <c r="DA14" s="116"/>
      <c r="DB14" s="116"/>
      <c r="DC14" s="116"/>
      <c r="DD14" s="116"/>
      <c r="DE14" s="116"/>
      <c r="DF14" s="116"/>
      <c r="DG14" s="116"/>
      <c r="DH14" s="116"/>
      <c r="DI14" s="116"/>
      <c r="DJ14" s="116"/>
      <c r="DK14" s="116"/>
      <c r="DL14" s="116"/>
      <c r="DM14" s="116"/>
      <c r="DN14" s="116"/>
      <c r="DO14" s="116"/>
      <c r="DP14" s="116"/>
      <c r="DQ14" s="116"/>
      <c r="DR14" s="116"/>
      <c r="DS14" s="116"/>
      <c r="DT14" s="116"/>
      <c r="DU14" s="116"/>
      <c r="DV14" s="116"/>
      <c r="DW14" s="116"/>
      <c r="DX14" s="116"/>
      <c r="DY14" s="116"/>
      <c r="DZ14" s="116"/>
      <c r="EA14" s="116"/>
      <c r="EB14" s="116"/>
      <c r="EC14" s="116"/>
      <c r="ED14" s="116"/>
      <c r="EE14" s="116"/>
      <c r="EF14" s="116"/>
      <c r="EG14" s="116"/>
      <c r="EH14" s="116"/>
      <c r="EI14" s="116"/>
      <c r="EJ14" s="116"/>
      <c r="EK14" s="116"/>
      <c r="EL14" s="116"/>
      <c r="EM14" s="116"/>
      <c r="EN14" s="116"/>
      <c r="EO14" s="116"/>
      <c r="EP14" s="116"/>
      <c r="EQ14" s="116"/>
      <c r="ER14" s="116"/>
      <c r="ES14" s="116"/>
      <c r="ET14" s="116"/>
      <c r="EU14" s="116"/>
      <c r="EV14" s="116"/>
      <c r="EW14" s="116"/>
      <c r="EX14" s="116"/>
      <c r="EY14" s="116"/>
      <c r="EZ14" s="116"/>
      <c r="FA14" s="116"/>
      <c r="FB14" s="116"/>
      <c r="FC14" s="116"/>
      <c r="FD14" s="116"/>
      <c r="FE14" s="116"/>
      <c r="FF14" s="116"/>
      <c r="FG14" s="116"/>
      <c r="FH14" s="116"/>
      <c r="FI14" s="116"/>
      <c r="FJ14" s="116"/>
      <c r="FK14" s="116"/>
      <c r="FL14" s="116"/>
      <c r="FM14" s="116"/>
      <c r="FN14" s="116"/>
      <c r="FO14" s="116"/>
      <c r="FP14" s="116"/>
      <c r="FQ14" s="116"/>
      <c r="FR14" s="116"/>
      <c r="FS14" s="116"/>
      <c r="FT14" s="116"/>
      <c r="FU14" s="116"/>
      <c r="FV14" s="116"/>
      <c r="FW14" s="116"/>
      <c r="FX14" s="116"/>
      <c r="FY14" s="116"/>
      <c r="FZ14" s="116"/>
      <c r="GA14" s="116"/>
      <c r="GB14" s="116"/>
      <c r="GC14" s="116"/>
      <c r="GD14" s="116"/>
      <c r="GE14" s="116"/>
      <c r="GF14" s="116"/>
      <c r="GG14" s="116"/>
      <c r="GH14" s="116"/>
      <c r="GI14" s="116"/>
      <c r="GJ14" s="116"/>
      <c r="GK14" s="116"/>
      <c r="GL14" s="116"/>
      <c r="GM14" s="116"/>
      <c r="GN14" s="116"/>
      <c r="GO14" s="116"/>
      <c r="GP14" s="116"/>
      <c r="GQ14" s="116"/>
      <c r="GR14" s="116"/>
      <c r="GS14" s="116"/>
      <c r="GT14" s="116"/>
      <c r="GU14" s="116"/>
      <c r="GV14" s="116"/>
      <c r="GW14" s="116"/>
      <c r="GX14" s="116"/>
      <c r="GY14" s="116"/>
      <c r="GZ14" s="116"/>
      <c r="HA14" s="116"/>
      <c r="HB14" s="116"/>
      <c r="HC14" s="116"/>
      <c r="HD14" s="116"/>
      <c r="HE14" s="116"/>
      <c r="HF14" s="116"/>
      <c r="HG14" s="116"/>
      <c r="HH14" s="116"/>
      <c r="HI14" s="116"/>
      <c r="HJ14" s="116"/>
      <c r="HK14" s="116"/>
      <c r="HL14" s="116"/>
      <c r="HM14" s="116"/>
      <c r="HN14" s="116"/>
      <c r="HO14" s="116"/>
      <c r="HP14" s="116"/>
      <c r="HQ14" s="116"/>
      <c r="HR14" s="116"/>
      <c r="HS14" s="116"/>
      <c r="HT14" s="116"/>
      <c r="HU14" s="116"/>
      <c r="HV14" s="116"/>
      <c r="HW14" s="116"/>
      <c r="HX14" s="116"/>
      <c r="HY14" s="116"/>
      <c r="HZ14" s="116"/>
      <c r="IA14" s="116"/>
      <c r="IB14" s="116"/>
      <c r="IC14" s="116"/>
      <c r="ID14" s="116"/>
      <c r="IE14" s="116"/>
      <c r="IF14" s="116"/>
      <c r="IG14" s="116"/>
      <c r="IH14" s="116"/>
      <c r="II14" s="116"/>
      <c r="IJ14" s="116"/>
      <c r="IK14" s="116"/>
      <c r="IL14" s="116"/>
      <c r="IM14" s="116"/>
      <c r="IN14" s="116"/>
      <c r="IO14" s="116"/>
    </row>
    <row r="15" s="113" customFormat="1" ht="19.5" customHeight="1" spans="1:249">
      <c r="A15" s="119"/>
      <c r="B15" s="121"/>
      <c r="C15" s="121"/>
      <c r="D15" s="121"/>
      <c r="E15" s="121"/>
      <c r="F15" s="116"/>
      <c r="G15" s="116"/>
      <c r="H15" s="116"/>
      <c r="I15" s="116"/>
      <c r="J15" s="116"/>
      <c r="K15" s="116"/>
      <c r="L15" s="116"/>
      <c r="M15" s="116"/>
      <c r="N15" s="116"/>
      <c r="O15" s="116"/>
      <c r="P15" s="116"/>
      <c r="Q15" s="116"/>
      <c r="R15" s="116"/>
      <c r="S15" s="116"/>
      <c r="T15" s="116"/>
      <c r="U15" s="116"/>
      <c r="V15" s="116"/>
      <c r="W15" s="116"/>
      <c r="X15" s="116"/>
      <c r="Y15" s="116"/>
      <c r="Z15" s="116"/>
      <c r="AA15" s="116"/>
      <c r="AB15" s="116"/>
      <c r="AC15" s="116"/>
      <c r="AD15" s="116"/>
      <c r="AE15" s="116"/>
      <c r="AF15" s="116"/>
      <c r="AG15" s="116"/>
      <c r="AH15" s="116"/>
      <c r="AI15" s="116"/>
      <c r="AJ15" s="116"/>
      <c r="AK15" s="116"/>
      <c r="AL15" s="116"/>
      <c r="AM15" s="116"/>
      <c r="AN15" s="116"/>
      <c r="AO15" s="116"/>
      <c r="AP15" s="116"/>
      <c r="AQ15" s="116"/>
      <c r="AR15" s="116"/>
      <c r="AS15" s="116"/>
      <c r="AT15" s="116"/>
      <c r="AU15" s="116"/>
      <c r="AV15" s="116"/>
      <c r="AW15" s="116"/>
      <c r="AX15" s="116"/>
      <c r="AY15" s="116"/>
      <c r="AZ15" s="116"/>
      <c r="BA15" s="116"/>
      <c r="BB15" s="116"/>
      <c r="BC15" s="116"/>
      <c r="BD15" s="116"/>
      <c r="BE15" s="116"/>
      <c r="BF15" s="116"/>
      <c r="BG15" s="116"/>
      <c r="BH15" s="116"/>
      <c r="BI15" s="116"/>
      <c r="BJ15" s="116"/>
      <c r="BK15" s="116"/>
      <c r="BL15" s="116"/>
      <c r="BM15" s="116"/>
      <c r="BN15" s="116"/>
      <c r="BO15" s="116"/>
      <c r="BP15" s="116"/>
      <c r="BQ15" s="116"/>
      <c r="BR15" s="116"/>
      <c r="BS15" s="116"/>
      <c r="BT15" s="116"/>
      <c r="BU15" s="116"/>
      <c r="BV15" s="116"/>
      <c r="BW15" s="116"/>
      <c r="BX15" s="116"/>
      <c r="BY15" s="116"/>
      <c r="BZ15" s="116"/>
      <c r="CA15" s="116"/>
      <c r="CB15" s="116"/>
      <c r="CC15" s="116"/>
      <c r="CD15" s="116"/>
      <c r="CE15" s="116"/>
      <c r="CF15" s="116"/>
      <c r="CG15" s="116"/>
      <c r="CH15" s="116"/>
      <c r="CI15" s="116"/>
      <c r="CJ15" s="116"/>
      <c r="CK15" s="116"/>
      <c r="CL15" s="116"/>
      <c r="CM15" s="116"/>
      <c r="CN15" s="116"/>
      <c r="CO15" s="116"/>
      <c r="CP15" s="116"/>
      <c r="CQ15" s="116"/>
      <c r="CR15" s="116"/>
      <c r="CS15" s="116"/>
      <c r="CT15" s="116"/>
      <c r="CU15" s="116"/>
      <c r="CV15" s="116"/>
      <c r="CW15" s="116"/>
      <c r="CX15" s="116"/>
      <c r="CY15" s="116"/>
      <c r="CZ15" s="116"/>
      <c r="DA15" s="116"/>
      <c r="DB15" s="116"/>
      <c r="DC15" s="116"/>
      <c r="DD15" s="116"/>
      <c r="DE15" s="116"/>
      <c r="DF15" s="116"/>
      <c r="DG15" s="116"/>
      <c r="DH15" s="116"/>
      <c r="DI15" s="116"/>
      <c r="DJ15" s="116"/>
      <c r="DK15" s="116"/>
      <c r="DL15" s="116"/>
      <c r="DM15" s="116"/>
      <c r="DN15" s="116"/>
      <c r="DO15" s="116"/>
      <c r="DP15" s="116"/>
      <c r="DQ15" s="116"/>
      <c r="DR15" s="116"/>
      <c r="DS15" s="116"/>
      <c r="DT15" s="116"/>
      <c r="DU15" s="116"/>
      <c r="DV15" s="116"/>
      <c r="DW15" s="116"/>
      <c r="DX15" s="116"/>
      <c r="DY15" s="116"/>
      <c r="DZ15" s="116"/>
      <c r="EA15" s="116"/>
      <c r="EB15" s="116"/>
      <c r="EC15" s="116"/>
      <c r="ED15" s="116"/>
      <c r="EE15" s="116"/>
      <c r="EF15" s="116"/>
      <c r="EG15" s="116"/>
      <c r="EH15" s="116"/>
      <c r="EI15" s="116"/>
      <c r="EJ15" s="116"/>
      <c r="EK15" s="116"/>
      <c r="EL15" s="116"/>
      <c r="EM15" s="116"/>
      <c r="EN15" s="116"/>
      <c r="EO15" s="116"/>
      <c r="EP15" s="116"/>
      <c r="EQ15" s="116"/>
      <c r="ER15" s="116"/>
      <c r="ES15" s="116"/>
      <c r="ET15" s="116"/>
      <c r="EU15" s="116"/>
      <c r="EV15" s="116"/>
      <c r="EW15" s="116"/>
      <c r="EX15" s="116"/>
      <c r="EY15" s="116"/>
      <c r="EZ15" s="116"/>
      <c r="FA15" s="116"/>
      <c r="FB15" s="116"/>
      <c r="FC15" s="116"/>
      <c r="FD15" s="116"/>
      <c r="FE15" s="116"/>
      <c r="FF15" s="116"/>
      <c r="FG15" s="116"/>
      <c r="FH15" s="116"/>
      <c r="FI15" s="116"/>
      <c r="FJ15" s="116"/>
      <c r="FK15" s="116"/>
      <c r="FL15" s="116"/>
      <c r="FM15" s="116"/>
      <c r="FN15" s="116"/>
      <c r="FO15" s="116"/>
      <c r="FP15" s="116"/>
      <c r="FQ15" s="116"/>
      <c r="FR15" s="116"/>
      <c r="FS15" s="116"/>
      <c r="FT15" s="116"/>
      <c r="FU15" s="116"/>
      <c r="FV15" s="116"/>
      <c r="FW15" s="116"/>
      <c r="FX15" s="116"/>
      <c r="FY15" s="116"/>
      <c r="FZ15" s="116"/>
      <c r="GA15" s="116"/>
      <c r="GB15" s="116"/>
      <c r="GC15" s="116"/>
      <c r="GD15" s="116"/>
      <c r="GE15" s="116"/>
      <c r="GF15" s="116"/>
      <c r="GG15" s="116"/>
      <c r="GH15" s="116"/>
      <c r="GI15" s="116"/>
      <c r="GJ15" s="116"/>
      <c r="GK15" s="116"/>
      <c r="GL15" s="116"/>
      <c r="GM15" s="116"/>
      <c r="GN15" s="116"/>
      <c r="GO15" s="116"/>
      <c r="GP15" s="116"/>
      <c r="GQ15" s="116"/>
      <c r="GR15" s="116"/>
      <c r="GS15" s="116"/>
      <c r="GT15" s="116"/>
      <c r="GU15" s="116"/>
      <c r="GV15" s="116"/>
      <c r="GW15" s="116"/>
      <c r="GX15" s="116"/>
      <c r="GY15" s="116"/>
      <c r="GZ15" s="116"/>
      <c r="HA15" s="116"/>
      <c r="HB15" s="116"/>
      <c r="HC15" s="116"/>
      <c r="HD15" s="116"/>
      <c r="HE15" s="116"/>
      <c r="HF15" s="116"/>
      <c r="HG15" s="116"/>
      <c r="HH15" s="116"/>
      <c r="HI15" s="116"/>
      <c r="HJ15" s="116"/>
      <c r="HK15" s="116"/>
      <c r="HL15" s="116"/>
      <c r="HM15" s="116"/>
      <c r="HN15" s="116"/>
      <c r="HO15" s="116"/>
      <c r="HP15" s="116"/>
      <c r="HQ15" s="116"/>
      <c r="HR15" s="116"/>
      <c r="HS15" s="116"/>
      <c r="HT15" s="116"/>
      <c r="HU15" s="116"/>
      <c r="HV15" s="116"/>
      <c r="HW15" s="116"/>
      <c r="HX15" s="116"/>
      <c r="HY15" s="116"/>
      <c r="HZ15" s="116"/>
      <c r="IA15" s="116"/>
      <c r="IB15" s="116"/>
      <c r="IC15" s="116"/>
      <c r="ID15" s="116"/>
      <c r="IE15" s="116"/>
      <c r="IF15" s="116"/>
      <c r="IG15" s="116"/>
      <c r="IH15" s="116"/>
      <c r="II15" s="116"/>
      <c r="IJ15" s="116"/>
      <c r="IK15" s="116"/>
      <c r="IL15" s="116"/>
      <c r="IM15" s="116"/>
      <c r="IN15" s="116"/>
      <c r="IO15" s="116"/>
    </row>
    <row r="16" s="113" customFormat="1" ht="19.5" customHeight="1" spans="1:249">
      <c r="A16" s="119">
        <v>1020102</v>
      </c>
      <c r="B16" s="120" t="s">
        <v>271</v>
      </c>
      <c r="C16" s="121"/>
      <c r="D16" s="121"/>
      <c r="E16" s="121"/>
      <c r="F16" s="116"/>
      <c r="G16" s="116"/>
      <c r="H16" s="116"/>
      <c r="I16" s="116"/>
      <c r="J16" s="116"/>
      <c r="K16" s="116"/>
      <c r="L16" s="116"/>
      <c r="M16" s="116"/>
      <c r="N16" s="116"/>
      <c r="O16" s="116"/>
      <c r="P16" s="116"/>
      <c r="Q16" s="116"/>
      <c r="R16" s="116"/>
      <c r="S16" s="116"/>
      <c r="T16" s="116"/>
      <c r="U16" s="116"/>
      <c r="V16" s="116"/>
      <c r="W16" s="116"/>
      <c r="X16" s="116"/>
      <c r="Y16" s="116"/>
      <c r="Z16" s="116"/>
      <c r="AA16" s="116"/>
      <c r="AB16" s="116"/>
      <c r="AC16" s="116"/>
      <c r="AD16" s="116"/>
      <c r="AE16" s="116"/>
      <c r="AF16" s="116"/>
      <c r="AG16" s="116"/>
      <c r="AH16" s="116"/>
      <c r="AI16" s="116"/>
      <c r="AJ16" s="116"/>
      <c r="AK16" s="116"/>
      <c r="AL16" s="116"/>
      <c r="AM16" s="116"/>
      <c r="AN16" s="116"/>
      <c r="AO16" s="116"/>
      <c r="AP16" s="116"/>
      <c r="AQ16" s="116"/>
      <c r="AR16" s="116"/>
      <c r="AS16" s="116"/>
      <c r="AT16" s="116"/>
      <c r="AU16" s="116"/>
      <c r="AV16" s="116"/>
      <c r="AW16" s="116"/>
      <c r="AX16" s="116"/>
      <c r="AY16" s="116"/>
      <c r="AZ16" s="116"/>
      <c r="BA16" s="116"/>
      <c r="BB16" s="116"/>
      <c r="BC16" s="116"/>
      <c r="BD16" s="116"/>
      <c r="BE16" s="116"/>
      <c r="BF16" s="116"/>
      <c r="BG16" s="116"/>
      <c r="BH16" s="116"/>
      <c r="BI16" s="116"/>
      <c r="BJ16" s="116"/>
      <c r="BK16" s="116"/>
      <c r="BL16" s="116"/>
      <c r="BM16" s="116"/>
      <c r="BN16" s="116"/>
      <c r="BO16" s="116"/>
      <c r="BP16" s="116"/>
      <c r="BQ16" s="116"/>
      <c r="BR16" s="116"/>
      <c r="BS16" s="116"/>
      <c r="BT16" s="116"/>
      <c r="BU16" s="116"/>
      <c r="BV16" s="116"/>
      <c r="BW16" s="116"/>
      <c r="BX16" s="116"/>
      <c r="BY16" s="116"/>
      <c r="BZ16" s="116"/>
      <c r="CA16" s="116"/>
      <c r="CB16" s="116"/>
      <c r="CC16" s="116"/>
      <c r="CD16" s="116"/>
      <c r="CE16" s="116"/>
      <c r="CF16" s="116"/>
      <c r="CG16" s="116"/>
      <c r="CH16" s="116"/>
      <c r="CI16" s="116"/>
      <c r="CJ16" s="116"/>
      <c r="CK16" s="116"/>
      <c r="CL16" s="116"/>
      <c r="CM16" s="116"/>
      <c r="CN16" s="116"/>
      <c r="CO16" s="116"/>
      <c r="CP16" s="116"/>
      <c r="CQ16" s="116"/>
      <c r="CR16" s="116"/>
      <c r="CS16" s="116"/>
      <c r="CT16" s="116"/>
      <c r="CU16" s="116"/>
      <c r="CV16" s="116"/>
      <c r="CW16" s="116"/>
      <c r="CX16" s="116"/>
      <c r="CY16" s="116"/>
      <c r="CZ16" s="116"/>
      <c r="DA16" s="116"/>
      <c r="DB16" s="116"/>
      <c r="DC16" s="116"/>
      <c r="DD16" s="116"/>
      <c r="DE16" s="116"/>
      <c r="DF16" s="116"/>
      <c r="DG16" s="116"/>
      <c r="DH16" s="116"/>
      <c r="DI16" s="116"/>
      <c r="DJ16" s="116"/>
      <c r="DK16" s="116"/>
      <c r="DL16" s="116"/>
      <c r="DM16" s="116"/>
      <c r="DN16" s="116"/>
      <c r="DO16" s="116"/>
      <c r="DP16" s="116"/>
      <c r="DQ16" s="116"/>
      <c r="DR16" s="116"/>
      <c r="DS16" s="116"/>
      <c r="DT16" s="116"/>
      <c r="DU16" s="116"/>
      <c r="DV16" s="116"/>
      <c r="DW16" s="116"/>
      <c r="DX16" s="116"/>
      <c r="DY16" s="116"/>
      <c r="DZ16" s="116"/>
      <c r="EA16" s="116"/>
      <c r="EB16" s="116"/>
      <c r="EC16" s="116"/>
      <c r="ED16" s="116"/>
      <c r="EE16" s="116"/>
      <c r="EF16" s="116"/>
      <c r="EG16" s="116"/>
      <c r="EH16" s="116"/>
      <c r="EI16" s="116"/>
      <c r="EJ16" s="116"/>
      <c r="EK16" s="116"/>
      <c r="EL16" s="116"/>
      <c r="EM16" s="116"/>
      <c r="EN16" s="116"/>
      <c r="EO16" s="116"/>
      <c r="EP16" s="116"/>
      <c r="EQ16" s="116"/>
      <c r="ER16" s="116"/>
      <c r="ES16" s="116"/>
      <c r="ET16" s="116"/>
      <c r="EU16" s="116"/>
      <c r="EV16" s="116"/>
      <c r="EW16" s="116"/>
      <c r="EX16" s="116"/>
      <c r="EY16" s="116"/>
      <c r="EZ16" s="116"/>
      <c r="FA16" s="116"/>
      <c r="FB16" s="116"/>
      <c r="FC16" s="116"/>
      <c r="FD16" s="116"/>
      <c r="FE16" s="116"/>
      <c r="FF16" s="116"/>
      <c r="FG16" s="116"/>
      <c r="FH16" s="116"/>
      <c r="FI16" s="116"/>
      <c r="FJ16" s="116"/>
      <c r="FK16" s="116"/>
      <c r="FL16" s="116"/>
      <c r="FM16" s="116"/>
      <c r="FN16" s="116"/>
      <c r="FO16" s="116"/>
      <c r="FP16" s="116"/>
      <c r="FQ16" s="116"/>
      <c r="FR16" s="116"/>
      <c r="FS16" s="116"/>
      <c r="FT16" s="116"/>
      <c r="FU16" s="116"/>
      <c r="FV16" s="116"/>
      <c r="FW16" s="116"/>
      <c r="FX16" s="116"/>
      <c r="FY16" s="116"/>
      <c r="FZ16" s="116"/>
      <c r="GA16" s="116"/>
      <c r="GB16" s="116"/>
      <c r="GC16" s="116"/>
      <c r="GD16" s="116"/>
      <c r="GE16" s="116"/>
      <c r="GF16" s="116"/>
      <c r="GG16" s="116"/>
      <c r="GH16" s="116"/>
      <c r="GI16" s="116"/>
      <c r="GJ16" s="116"/>
      <c r="GK16" s="116"/>
      <c r="GL16" s="116"/>
      <c r="GM16" s="116"/>
      <c r="GN16" s="116"/>
      <c r="GO16" s="116"/>
      <c r="GP16" s="116"/>
      <c r="GQ16" s="116"/>
      <c r="GR16" s="116"/>
      <c r="GS16" s="116"/>
      <c r="GT16" s="116"/>
      <c r="GU16" s="116"/>
      <c r="GV16" s="116"/>
      <c r="GW16" s="116"/>
      <c r="GX16" s="116"/>
      <c r="GY16" s="116"/>
      <c r="GZ16" s="116"/>
      <c r="HA16" s="116"/>
      <c r="HB16" s="116"/>
      <c r="HC16" s="116"/>
      <c r="HD16" s="116"/>
      <c r="HE16" s="116"/>
      <c r="HF16" s="116"/>
      <c r="HG16" s="116"/>
      <c r="HH16" s="116"/>
      <c r="HI16" s="116"/>
      <c r="HJ16" s="116"/>
      <c r="HK16" s="116"/>
      <c r="HL16" s="116"/>
      <c r="HM16" s="116"/>
      <c r="HN16" s="116"/>
      <c r="HO16" s="116"/>
      <c r="HP16" s="116"/>
      <c r="HQ16" s="116"/>
      <c r="HR16" s="116"/>
      <c r="HS16" s="116"/>
      <c r="HT16" s="116"/>
      <c r="HU16" s="116"/>
      <c r="HV16" s="116"/>
      <c r="HW16" s="116"/>
      <c r="HX16" s="116"/>
      <c r="HY16" s="116"/>
      <c r="HZ16" s="116"/>
      <c r="IA16" s="116"/>
      <c r="IB16" s="116"/>
      <c r="IC16" s="116"/>
      <c r="ID16" s="116"/>
      <c r="IE16" s="116"/>
      <c r="IF16" s="116"/>
      <c r="IG16" s="116"/>
      <c r="IH16" s="116"/>
      <c r="II16" s="116"/>
      <c r="IJ16" s="116"/>
      <c r="IK16" s="116"/>
      <c r="IL16" s="116"/>
      <c r="IM16" s="116"/>
      <c r="IN16" s="116"/>
      <c r="IO16" s="116"/>
    </row>
    <row r="17" s="113" customFormat="1" ht="19.5" customHeight="1" spans="1:249">
      <c r="A17" s="119"/>
      <c r="B17" s="121"/>
      <c r="C17" s="121"/>
      <c r="D17" s="121"/>
      <c r="E17" s="121"/>
      <c r="F17" s="116"/>
      <c r="G17" s="116"/>
      <c r="H17" s="116"/>
      <c r="I17" s="116"/>
      <c r="J17" s="116"/>
      <c r="K17" s="116"/>
      <c r="L17" s="116"/>
      <c r="M17" s="116"/>
      <c r="N17" s="116"/>
      <c r="O17" s="116"/>
      <c r="P17" s="116"/>
      <c r="Q17" s="116"/>
      <c r="R17" s="116"/>
      <c r="S17" s="116"/>
      <c r="T17" s="116"/>
      <c r="U17" s="116"/>
      <c r="V17" s="116"/>
      <c r="W17" s="116"/>
      <c r="X17" s="116"/>
      <c r="Y17" s="116"/>
      <c r="Z17" s="116"/>
      <c r="AA17" s="116"/>
      <c r="AB17" s="116"/>
      <c r="AC17" s="116"/>
      <c r="AD17" s="116"/>
      <c r="AE17" s="116"/>
      <c r="AF17" s="116"/>
      <c r="AG17" s="116"/>
      <c r="AH17" s="116"/>
      <c r="AI17" s="116"/>
      <c r="AJ17" s="116"/>
      <c r="AK17" s="116"/>
      <c r="AL17" s="116"/>
      <c r="AM17" s="116"/>
      <c r="AN17" s="116"/>
      <c r="AO17" s="116"/>
      <c r="AP17" s="116"/>
      <c r="AQ17" s="116"/>
      <c r="AR17" s="116"/>
      <c r="AS17" s="116"/>
      <c r="AT17" s="116"/>
      <c r="AU17" s="116"/>
      <c r="AV17" s="116"/>
      <c r="AW17" s="116"/>
      <c r="AX17" s="116"/>
      <c r="AY17" s="116"/>
      <c r="AZ17" s="116"/>
      <c r="BA17" s="116"/>
      <c r="BB17" s="116"/>
      <c r="BC17" s="116"/>
      <c r="BD17" s="116"/>
      <c r="BE17" s="116"/>
      <c r="BF17" s="116"/>
      <c r="BG17" s="116"/>
      <c r="BH17" s="116"/>
      <c r="BI17" s="116"/>
      <c r="BJ17" s="116"/>
      <c r="BK17" s="116"/>
      <c r="BL17" s="116"/>
      <c r="BM17" s="116"/>
      <c r="BN17" s="116"/>
      <c r="BO17" s="116"/>
      <c r="BP17" s="116"/>
      <c r="BQ17" s="116"/>
      <c r="BR17" s="116"/>
      <c r="BS17" s="116"/>
      <c r="BT17" s="116"/>
      <c r="BU17" s="116"/>
      <c r="BV17" s="116"/>
      <c r="BW17" s="116"/>
      <c r="BX17" s="116"/>
      <c r="BY17" s="116"/>
      <c r="BZ17" s="116"/>
      <c r="CA17" s="116"/>
      <c r="CB17" s="116"/>
      <c r="CC17" s="116"/>
      <c r="CD17" s="116"/>
      <c r="CE17" s="116"/>
      <c r="CF17" s="116"/>
      <c r="CG17" s="116"/>
      <c r="CH17" s="116"/>
      <c r="CI17" s="116"/>
      <c r="CJ17" s="116"/>
      <c r="CK17" s="116"/>
      <c r="CL17" s="116"/>
      <c r="CM17" s="116"/>
      <c r="CN17" s="116"/>
      <c r="CO17" s="116"/>
      <c r="CP17" s="116"/>
      <c r="CQ17" s="116"/>
      <c r="CR17" s="116"/>
      <c r="CS17" s="116"/>
      <c r="CT17" s="116"/>
      <c r="CU17" s="116"/>
      <c r="CV17" s="116"/>
      <c r="CW17" s="116"/>
      <c r="CX17" s="116"/>
      <c r="CY17" s="116"/>
      <c r="CZ17" s="116"/>
      <c r="DA17" s="116"/>
      <c r="DB17" s="116"/>
      <c r="DC17" s="116"/>
      <c r="DD17" s="116"/>
      <c r="DE17" s="116"/>
      <c r="DF17" s="116"/>
      <c r="DG17" s="116"/>
      <c r="DH17" s="116"/>
      <c r="DI17" s="116"/>
      <c r="DJ17" s="116"/>
      <c r="DK17" s="116"/>
      <c r="DL17" s="116"/>
      <c r="DM17" s="116"/>
      <c r="DN17" s="116"/>
      <c r="DO17" s="116"/>
      <c r="DP17" s="116"/>
      <c r="DQ17" s="116"/>
      <c r="DR17" s="116"/>
      <c r="DS17" s="116"/>
      <c r="DT17" s="116"/>
      <c r="DU17" s="116"/>
      <c r="DV17" s="116"/>
      <c r="DW17" s="116"/>
      <c r="DX17" s="116"/>
      <c r="DY17" s="116"/>
      <c r="DZ17" s="116"/>
      <c r="EA17" s="116"/>
      <c r="EB17" s="116"/>
      <c r="EC17" s="116"/>
      <c r="ED17" s="116"/>
      <c r="EE17" s="116"/>
      <c r="EF17" s="116"/>
      <c r="EG17" s="116"/>
      <c r="EH17" s="116"/>
      <c r="EI17" s="116"/>
      <c r="EJ17" s="116"/>
      <c r="EK17" s="116"/>
      <c r="EL17" s="116"/>
      <c r="EM17" s="116"/>
      <c r="EN17" s="116"/>
      <c r="EO17" s="116"/>
      <c r="EP17" s="116"/>
      <c r="EQ17" s="116"/>
      <c r="ER17" s="116"/>
      <c r="ES17" s="116"/>
      <c r="ET17" s="116"/>
      <c r="EU17" s="116"/>
      <c r="EV17" s="116"/>
      <c r="EW17" s="116"/>
      <c r="EX17" s="116"/>
      <c r="EY17" s="116"/>
      <c r="EZ17" s="116"/>
      <c r="FA17" s="116"/>
      <c r="FB17" s="116"/>
      <c r="FC17" s="116"/>
      <c r="FD17" s="116"/>
      <c r="FE17" s="116"/>
      <c r="FF17" s="116"/>
      <c r="FG17" s="116"/>
      <c r="FH17" s="116"/>
      <c r="FI17" s="116"/>
      <c r="FJ17" s="116"/>
      <c r="FK17" s="116"/>
      <c r="FL17" s="116"/>
      <c r="FM17" s="116"/>
      <c r="FN17" s="116"/>
      <c r="FO17" s="116"/>
      <c r="FP17" s="116"/>
      <c r="FQ17" s="116"/>
      <c r="FR17" s="116"/>
      <c r="FS17" s="116"/>
      <c r="FT17" s="116"/>
      <c r="FU17" s="116"/>
      <c r="FV17" s="116"/>
      <c r="FW17" s="116"/>
      <c r="FX17" s="116"/>
      <c r="FY17" s="116"/>
      <c r="FZ17" s="116"/>
      <c r="GA17" s="116"/>
      <c r="GB17" s="116"/>
      <c r="GC17" s="116"/>
      <c r="GD17" s="116"/>
      <c r="GE17" s="116"/>
      <c r="GF17" s="116"/>
      <c r="GG17" s="116"/>
      <c r="GH17" s="116"/>
      <c r="GI17" s="116"/>
      <c r="GJ17" s="116"/>
      <c r="GK17" s="116"/>
      <c r="GL17" s="116"/>
      <c r="GM17" s="116"/>
      <c r="GN17" s="116"/>
      <c r="GO17" s="116"/>
      <c r="GP17" s="116"/>
      <c r="GQ17" s="116"/>
      <c r="GR17" s="116"/>
      <c r="GS17" s="116"/>
      <c r="GT17" s="116"/>
      <c r="GU17" s="116"/>
      <c r="GV17" s="116"/>
      <c r="GW17" s="116"/>
      <c r="GX17" s="116"/>
      <c r="GY17" s="116"/>
      <c r="GZ17" s="116"/>
      <c r="HA17" s="116"/>
      <c r="HB17" s="116"/>
      <c r="HC17" s="116"/>
      <c r="HD17" s="116"/>
      <c r="HE17" s="116"/>
      <c r="HF17" s="116"/>
      <c r="HG17" s="116"/>
      <c r="HH17" s="116"/>
      <c r="HI17" s="116"/>
      <c r="HJ17" s="116"/>
      <c r="HK17" s="116"/>
      <c r="HL17" s="116"/>
      <c r="HM17" s="116"/>
      <c r="HN17" s="116"/>
      <c r="HO17" s="116"/>
      <c r="HP17" s="116"/>
      <c r="HQ17" s="116"/>
      <c r="HR17" s="116"/>
      <c r="HS17" s="116"/>
      <c r="HT17" s="116"/>
      <c r="HU17" s="116"/>
      <c r="HV17" s="116"/>
      <c r="HW17" s="116"/>
      <c r="HX17" s="116"/>
      <c r="HY17" s="116"/>
      <c r="HZ17" s="116"/>
      <c r="IA17" s="116"/>
      <c r="IB17" s="116"/>
      <c r="IC17" s="116"/>
      <c r="ID17" s="116"/>
      <c r="IE17" s="116"/>
      <c r="IF17" s="116"/>
      <c r="IG17" s="116"/>
      <c r="IH17" s="116"/>
      <c r="II17" s="116"/>
      <c r="IJ17" s="116"/>
      <c r="IK17" s="116"/>
      <c r="IL17" s="116"/>
      <c r="IM17" s="116"/>
      <c r="IN17" s="116"/>
      <c r="IO17" s="116"/>
    </row>
    <row r="18" s="113" customFormat="1" ht="19.5" customHeight="1" spans="1:249">
      <c r="A18" s="119">
        <v>1020103</v>
      </c>
      <c r="B18" s="120" t="s">
        <v>272</v>
      </c>
      <c r="C18" s="121"/>
      <c r="D18" s="121"/>
      <c r="E18" s="121"/>
      <c r="F18" s="116"/>
      <c r="G18" s="116"/>
      <c r="H18" s="116"/>
      <c r="I18" s="116"/>
      <c r="J18" s="116"/>
      <c r="K18" s="116"/>
      <c r="L18" s="116"/>
      <c r="M18" s="116"/>
      <c r="N18" s="116"/>
      <c r="O18" s="116"/>
      <c r="P18" s="116"/>
      <c r="Q18" s="116"/>
      <c r="R18" s="116"/>
      <c r="S18" s="116"/>
      <c r="T18" s="116"/>
      <c r="U18" s="116"/>
      <c r="V18" s="116"/>
      <c r="W18" s="116"/>
      <c r="X18" s="116"/>
      <c r="Y18" s="116"/>
      <c r="Z18" s="116"/>
      <c r="AA18" s="116"/>
      <c r="AB18" s="116"/>
      <c r="AC18" s="116"/>
      <c r="AD18" s="116"/>
      <c r="AE18" s="116"/>
      <c r="AF18" s="116"/>
      <c r="AG18" s="116"/>
      <c r="AH18" s="116"/>
      <c r="AI18" s="116"/>
      <c r="AJ18" s="116"/>
      <c r="AK18" s="116"/>
      <c r="AL18" s="116"/>
      <c r="AM18" s="116"/>
      <c r="AN18" s="116"/>
      <c r="AO18" s="116"/>
      <c r="AP18" s="116"/>
      <c r="AQ18" s="116"/>
      <c r="AR18" s="116"/>
      <c r="AS18" s="116"/>
      <c r="AT18" s="116"/>
      <c r="AU18" s="116"/>
      <c r="AV18" s="116"/>
      <c r="AW18" s="116"/>
      <c r="AX18" s="116"/>
      <c r="AY18" s="116"/>
      <c r="AZ18" s="116"/>
      <c r="BA18" s="116"/>
      <c r="BB18" s="116"/>
      <c r="BC18" s="116"/>
      <c r="BD18" s="116"/>
      <c r="BE18" s="116"/>
      <c r="BF18" s="116"/>
      <c r="BG18" s="116"/>
      <c r="BH18" s="116"/>
      <c r="BI18" s="116"/>
      <c r="BJ18" s="116"/>
      <c r="BK18" s="116"/>
      <c r="BL18" s="116"/>
      <c r="BM18" s="116"/>
      <c r="BN18" s="116"/>
      <c r="BO18" s="116"/>
      <c r="BP18" s="116"/>
      <c r="BQ18" s="116"/>
      <c r="BR18" s="116"/>
      <c r="BS18" s="116"/>
      <c r="BT18" s="116"/>
      <c r="BU18" s="116"/>
      <c r="BV18" s="116"/>
      <c r="BW18" s="116"/>
      <c r="BX18" s="116"/>
      <c r="BY18" s="116"/>
      <c r="BZ18" s="116"/>
      <c r="CA18" s="116"/>
      <c r="CB18" s="116"/>
      <c r="CC18" s="116"/>
      <c r="CD18" s="116"/>
      <c r="CE18" s="116"/>
      <c r="CF18" s="116"/>
      <c r="CG18" s="116"/>
      <c r="CH18" s="116"/>
      <c r="CI18" s="116"/>
      <c r="CJ18" s="116"/>
      <c r="CK18" s="116"/>
      <c r="CL18" s="116"/>
      <c r="CM18" s="116"/>
      <c r="CN18" s="116"/>
      <c r="CO18" s="116"/>
      <c r="CP18" s="116"/>
      <c r="CQ18" s="116"/>
      <c r="CR18" s="116"/>
      <c r="CS18" s="116"/>
      <c r="CT18" s="116"/>
      <c r="CU18" s="116"/>
      <c r="CV18" s="116"/>
      <c r="CW18" s="116"/>
      <c r="CX18" s="116"/>
      <c r="CY18" s="116"/>
      <c r="CZ18" s="116"/>
      <c r="DA18" s="116"/>
      <c r="DB18" s="116"/>
      <c r="DC18" s="116"/>
      <c r="DD18" s="116"/>
      <c r="DE18" s="116"/>
      <c r="DF18" s="116"/>
      <c r="DG18" s="116"/>
      <c r="DH18" s="116"/>
      <c r="DI18" s="116"/>
      <c r="DJ18" s="116"/>
      <c r="DK18" s="116"/>
      <c r="DL18" s="116"/>
      <c r="DM18" s="116"/>
      <c r="DN18" s="116"/>
      <c r="DO18" s="116"/>
      <c r="DP18" s="116"/>
      <c r="DQ18" s="116"/>
      <c r="DR18" s="116"/>
      <c r="DS18" s="116"/>
      <c r="DT18" s="116"/>
      <c r="DU18" s="116"/>
      <c r="DV18" s="116"/>
      <c r="DW18" s="116"/>
      <c r="DX18" s="116"/>
      <c r="DY18" s="116"/>
      <c r="DZ18" s="116"/>
      <c r="EA18" s="116"/>
      <c r="EB18" s="116"/>
      <c r="EC18" s="116"/>
      <c r="ED18" s="116"/>
      <c r="EE18" s="116"/>
      <c r="EF18" s="116"/>
      <c r="EG18" s="116"/>
      <c r="EH18" s="116"/>
      <c r="EI18" s="116"/>
      <c r="EJ18" s="116"/>
      <c r="EK18" s="116"/>
      <c r="EL18" s="116"/>
      <c r="EM18" s="116"/>
      <c r="EN18" s="116"/>
      <c r="EO18" s="116"/>
      <c r="EP18" s="116"/>
      <c r="EQ18" s="116"/>
      <c r="ER18" s="116"/>
      <c r="ES18" s="116"/>
      <c r="ET18" s="116"/>
      <c r="EU18" s="116"/>
      <c r="EV18" s="116"/>
      <c r="EW18" s="116"/>
      <c r="EX18" s="116"/>
      <c r="EY18" s="116"/>
      <c r="EZ18" s="116"/>
      <c r="FA18" s="116"/>
      <c r="FB18" s="116"/>
      <c r="FC18" s="116"/>
      <c r="FD18" s="116"/>
      <c r="FE18" s="116"/>
      <c r="FF18" s="116"/>
      <c r="FG18" s="116"/>
      <c r="FH18" s="116"/>
      <c r="FI18" s="116"/>
      <c r="FJ18" s="116"/>
      <c r="FK18" s="116"/>
      <c r="FL18" s="116"/>
      <c r="FM18" s="116"/>
      <c r="FN18" s="116"/>
      <c r="FO18" s="116"/>
      <c r="FP18" s="116"/>
      <c r="FQ18" s="116"/>
      <c r="FR18" s="116"/>
      <c r="FS18" s="116"/>
      <c r="FT18" s="116"/>
      <c r="FU18" s="116"/>
      <c r="FV18" s="116"/>
      <c r="FW18" s="116"/>
      <c r="FX18" s="116"/>
      <c r="FY18" s="116"/>
      <c r="FZ18" s="116"/>
      <c r="GA18" s="116"/>
      <c r="GB18" s="116"/>
      <c r="GC18" s="116"/>
      <c r="GD18" s="116"/>
      <c r="GE18" s="116"/>
      <c r="GF18" s="116"/>
      <c r="GG18" s="116"/>
      <c r="GH18" s="116"/>
      <c r="GI18" s="116"/>
      <c r="GJ18" s="116"/>
      <c r="GK18" s="116"/>
      <c r="GL18" s="116"/>
      <c r="GM18" s="116"/>
      <c r="GN18" s="116"/>
      <c r="GO18" s="116"/>
      <c r="GP18" s="116"/>
      <c r="GQ18" s="116"/>
      <c r="GR18" s="116"/>
      <c r="GS18" s="116"/>
      <c r="GT18" s="116"/>
      <c r="GU18" s="116"/>
      <c r="GV18" s="116"/>
      <c r="GW18" s="116"/>
      <c r="GX18" s="116"/>
      <c r="GY18" s="116"/>
      <c r="GZ18" s="116"/>
      <c r="HA18" s="116"/>
      <c r="HB18" s="116"/>
      <c r="HC18" s="116"/>
      <c r="HD18" s="116"/>
      <c r="HE18" s="116"/>
      <c r="HF18" s="116"/>
      <c r="HG18" s="116"/>
      <c r="HH18" s="116"/>
      <c r="HI18" s="116"/>
      <c r="HJ18" s="116"/>
      <c r="HK18" s="116"/>
      <c r="HL18" s="116"/>
      <c r="HM18" s="116"/>
      <c r="HN18" s="116"/>
      <c r="HO18" s="116"/>
      <c r="HP18" s="116"/>
      <c r="HQ18" s="116"/>
      <c r="HR18" s="116"/>
      <c r="HS18" s="116"/>
      <c r="HT18" s="116"/>
      <c r="HU18" s="116"/>
      <c r="HV18" s="116"/>
      <c r="HW18" s="116"/>
      <c r="HX18" s="116"/>
      <c r="HY18" s="116"/>
      <c r="HZ18" s="116"/>
      <c r="IA18" s="116"/>
      <c r="IB18" s="116"/>
      <c r="IC18" s="116"/>
      <c r="ID18" s="116"/>
      <c r="IE18" s="116"/>
      <c r="IF18" s="116"/>
      <c r="IG18" s="116"/>
      <c r="IH18" s="116"/>
      <c r="II18" s="116"/>
      <c r="IJ18" s="116"/>
      <c r="IK18" s="116"/>
      <c r="IL18" s="116"/>
      <c r="IM18" s="116"/>
      <c r="IN18" s="116"/>
      <c r="IO18" s="116"/>
    </row>
    <row r="19" s="113" customFormat="1" ht="19.5" customHeight="1" spans="1:249">
      <c r="A19" s="119"/>
      <c r="B19" s="121"/>
      <c r="C19" s="121"/>
      <c r="D19" s="121"/>
      <c r="E19" s="121"/>
      <c r="F19" s="116"/>
      <c r="G19" s="116"/>
      <c r="H19" s="116"/>
      <c r="I19" s="116"/>
      <c r="J19" s="116"/>
      <c r="K19" s="116"/>
      <c r="L19" s="116"/>
      <c r="M19" s="116"/>
      <c r="N19" s="116"/>
      <c r="O19" s="116"/>
      <c r="P19" s="116"/>
      <c r="Q19" s="116"/>
      <c r="R19" s="116"/>
      <c r="S19" s="116"/>
      <c r="T19" s="116"/>
      <c r="U19" s="116"/>
      <c r="V19" s="116"/>
      <c r="W19" s="116"/>
      <c r="X19" s="116"/>
      <c r="Y19" s="116"/>
      <c r="Z19" s="116"/>
      <c r="AA19" s="116"/>
      <c r="AB19" s="116"/>
      <c r="AC19" s="116"/>
      <c r="AD19" s="116"/>
      <c r="AE19" s="116"/>
      <c r="AF19" s="116"/>
      <c r="AG19" s="116"/>
      <c r="AH19" s="116"/>
      <c r="AI19" s="116"/>
      <c r="AJ19" s="116"/>
      <c r="AK19" s="116"/>
      <c r="AL19" s="116"/>
      <c r="AM19" s="116"/>
      <c r="AN19" s="116"/>
      <c r="AO19" s="116"/>
      <c r="AP19" s="116"/>
      <c r="AQ19" s="116"/>
      <c r="AR19" s="116"/>
      <c r="AS19" s="116"/>
      <c r="AT19" s="116"/>
      <c r="AU19" s="116"/>
      <c r="AV19" s="116"/>
      <c r="AW19" s="116"/>
      <c r="AX19" s="116"/>
      <c r="AY19" s="116"/>
      <c r="AZ19" s="116"/>
      <c r="BA19" s="116"/>
      <c r="BB19" s="116"/>
      <c r="BC19" s="116"/>
      <c r="BD19" s="116"/>
      <c r="BE19" s="116"/>
      <c r="BF19" s="116"/>
      <c r="BG19" s="116"/>
      <c r="BH19" s="116"/>
      <c r="BI19" s="116"/>
      <c r="BJ19" s="116"/>
      <c r="BK19" s="116"/>
      <c r="BL19" s="116"/>
      <c r="BM19" s="116"/>
      <c r="BN19" s="116"/>
      <c r="BO19" s="116"/>
      <c r="BP19" s="116"/>
      <c r="BQ19" s="116"/>
      <c r="BR19" s="116"/>
      <c r="BS19" s="116"/>
      <c r="BT19" s="116"/>
      <c r="BU19" s="116"/>
      <c r="BV19" s="116"/>
      <c r="BW19" s="116"/>
      <c r="BX19" s="116"/>
      <c r="BY19" s="116"/>
      <c r="BZ19" s="116"/>
      <c r="CA19" s="116"/>
      <c r="CB19" s="116"/>
      <c r="CC19" s="116"/>
      <c r="CD19" s="116"/>
      <c r="CE19" s="116"/>
      <c r="CF19" s="116"/>
      <c r="CG19" s="116"/>
      <c r="CH19" s="116"/>
      <c r="CI19" s="116"/>
      <c r="CJ19" s="116"/>
      <c r="CK19" s="116"/>
      <c r="CL19" s="116"/>
      <c r="CM19" s="116"/>
      <c r="CN19" s="116"/>
      <c r="CO19" s="116"/>
      <c r="CP19" s="116"/>
      <c r="CQ19" s="116"/>
      <c r="CR19" s="116"/>
      <c r="CS19" s="116"/>
      <c r="CT19" s="116"/>
      <c r="CU19" s="116"/>
      <c r="CV19" s="116"/>
      <c r="CW19" s="116"/>
      <c r="CX19" s="116"/>
      <c r="CY19" s="116"/>
      <c r="CZ19" s="116"/>
      <c r="DA19" s="116"/>
      <c r="DB19" s="116"/>
      <c r="DC19" s="116"/>
      <c r="DD19" s="116"/>
      <c r="DE19" s="116"/>
      <c r="DF19" s="116"/>
      <c r="DG19" s="116"/>
      <c r="DH19" s="116"/>
      <c r="DI19" s="116"/>
      <c r="DJ19" s="116"/>
      <c r="DK19" s="116"/>
      <c r="DL19" s="116"/>
      <c r="DM19" s="116"/>
      <c r="DN19" s="116"/>
      <c r="DO19" s="116"/>
      <c r="DP19" s="116"/>
      <c r="DQ19" s="116"/>
      <c r="DR19" s="116"/>
      <c r="DS19" s="116"/>
      <c r="DT19" s="116"/>
      <c r="DU19" s="116"/>
      <c r="DV19" s="116"/>
      <c r="DW19" s="116"/>
      <c r="DX19" s="116"/>
      <c r="DY19" s="116"/>
      <c r="DZ19" s="116"/>
      <c r="EA19" s="116"/>
      <c r="EB19" s="116"/>
      <c r="EC19" s="116"/>
      <c r="ED19" s="116"/>
      <c r="EE19" s="116"/>
      <c r="EF19" s="116"/>
      <c r="EG19" s="116"/>
      <c r="EH19" s="116"/>
      <c r="EI19" s="116"/>
      <c r="EJ19" s="116"/>
      <c r="EK19" s="116"/>
      <c r="EL19" s="116"/>
      <c r="EM19" s="116"/>
      <c r="EN19" s="116"/>
      <c r="EO19" s="116"/>
      <c r="EP19" s="116"/>
      <c r="EQ19" s="116"/>
      <c r="ER19" s="116"/>
      <c r="ES19" s="116"/>
      <c r="ET19" s="116"/>
      <c r="EU19" s="116"/>
      <c r="EV19" s="116"/>
      <c r="EW19" s="116"/>
      <c r="EX19" s="116"/>
      <c r="EY19" s="116"/>
      <c r="EZ19" s="116"/>
      <c r="FA19" s="116"/>
      <c r="FB19" s="116"/>
      <c r="FC19" s="116"/>
      <c r="FD19" s="116"/>
      <c r="FE19" s="116"/>
      <c r="FF19" s="116"/>
      <c r="FG19" s="116"/>
      <c r="FH19" s="116"/>
      <c r="FI19" s="116"/>
      <c r="FJ19" s="116"/>
      <c r="FK19" s="116"/>
      <c r="FL19" s="116"/>
      <c r="FM19" s="116"/>
      <c r="FN19" s="116"/>
      <c r="FO19" s="116"/>
      <c r="FP19" s="116"/>
      <c r="FQ19" s="116"/>
      <c r="FR19" s="116"/>
      <c r="FS19" s="116"/>
      <c r="FT19" s="116"/>
      <c r="FU19" s="116"/>
      <c r="FV19" s="116"/>
      <c r="FW19" s="116"/>
      <c r="FX19" s="116"/>
      <c r="FY19" s="116"/>
      <c r="FZ19" s="116"/>
      <c r="GA19" s="116"/>
      <c r="GB19" s="116"/>
      <c r="GC19" s="116"/>
      <c r="GD19" s="116"/>
      <c r="GE19" s="116"/>
      <c r="GF19" s="116"/>
      <c r="GG19" s="116"/>
      <c r="GH19" s="116"/>
      <c r="GI19" s="116"/>
      <c r="GJ19" s="116"/>
      <c r="GK19" s="116"/>
      <c r="GL19" s="116"/>
      <c r="GM19" s="116"/>
      <c r="GN19" s="116"/>
      <c r="GO19" s="116"/>
      <c r="GP19" s="116"/>
      <c r="GQ19" s="116"/>
      <c r="GR19" s="116"/>
      <c r="GS19" s="116"/>
      <c r="GT19" s="116"/>
      <c r="GU19" s="116"/>
      <c r="GV19" s="116"/>
      <c r="GW19" s="116"/>
      <c r="GX19" s="116"/>
      <c r="GY19" s="116"/>
      <c r="GZ19" s="116"/>
      <c r="HA19" s="116"/>
      <c r="HB19" s="116"/>
      <c r="HC19" s="116"/>
      <c r="HD19" s="116"/>
      <c r="HE19" s="116"/>
      <c r="HF19" s="116"/>
      <c r="HG19" s="116"/>
      <c r="HH19" s="116"/>
      <c r="HI19" s="116"/>
      <c r="HJ19" s="116"/>
      <c r="HK19" s="116"/>
      <c r="HL19" s="116"/>
      <c r="HM19" s="116"/>
      <c r="HN19" s="116"/>
      <c r="HO19" s="116"/>
      <c r="HP19" s="116"/>
      <c r="HQ19" s="116"/>
      <c r="HR19" s="116"/>
      <c r="HS19" s="116"/>
      <c r="HT19" s="116"/>
      <c r="HU19" s="116"/>
      <c r="HV19" s="116"/>
      <c r="HW19" s="116"/>
      <c r="HX19" s="116"/>
      <c r="HY19" s="116"/>
      <c r="HZ19" s="116"/>
      <c r="IA19" s="116"/>
      <c r="IB19" s="116"/>
      <c r="IC19" s="116"/>
      <c r="ID19" s="116"/>
      <c r="IE19" s="116"/>
      <c r="IF19" s="116"/>
      <c r="IG19" s="116"/>
      <c r="IH19" s="116"/>
      <c r="II19" s="116"/>
      <c r="IJ19" s="116"/>
      <c r="IK19" s="116"/>
      <c r="IL19" s="116"/>
      <c r="IM19" s="116"/>
      <c r="IN19" s="116"/>
      <c r="IO19" s="116"/>
    </row>
    <row r="20" s="113" customFormat="1" ht="19.5" customHeight="1" spans="1:249">
      <c r="A20" s="119">
        <v>10211</v>
      </c>
      <c r="B20" s="120" t="s">
        <v>273</v>
      </c>
      <c r="C20" s="121"/>
      <c r="D20" s="121"/>
      <c r="E20" s="121"/>
      <c r="F20" s="116"/>
      <c r="G20" s="116"/>
      <c r="H20" s="116"/>
      <c r="I20" s="116"/>
      <c r="J20" s="116"/>
      <c r="K20" s="116"/>
      <c r="L20" s="116"/>
      <c r="M20" s="116"/>
      <c r="N20" s="116"/>
      <c r="O20" s="116"/>
      <c r="P20" s="116"/>
      <c r="Q20" s="116"/>
      <c r="R20" s="116"/>
      <c r="S20" s="116"/>
      <c r="T20" s="116"/>
      <c r="U20" s="116"/>
      <c r="V20" s="116"/>
      <c r="W20" s="116"/>
      <c r="X20" s="116"/>
      <c r="Y20" s="116"/>
      <c r="Z20" s="116"/>
      <c r="AA20" s="116"/>
      <c r="AB20" s="116"/>
      <c r="AC20" s="116"/>
      <c r="AD20" s="116"/>
      <c r="AE20" s="116"/>
      <c r="AF20" s="116"/>
      <c r="AG20" s="116"/>
      <c r="AH20" s="116"/>
      <c r="AI20" s="116"/>
      <c r="AJ20" s="116"/>
      <c r="AK20" s="116"/>
      <c r="AL20" s="116"/>
      <c r="AM20" s="116"/>
      <c r="AN20" s="116"/>
      <c r="AO20" s="116"/>
      <c r="AP20" s="116"/>
      <c r="AQ20" s="116"/>
      <c r="AR20" s="116"/>
      <c r="AS20" s="116"/>
      <c r="AT20" s="116"/>
      <c r="AU20" s="116"/>
      <c r="AV20" s="116"/>
      <c r="AW20" s="116"/>
      <c r="AX20" s="116"/>
      <c r="AY20" s="116"/>
      <c r="AZ20" s="116"/>
      <c r="BA20" s="116"/>
      <c r="BB20" s="116"/>
      <c r="BC20" s="116"/>
      <c r="BD20" s="116"/>
      <c r="BE20" s="116"/>
      <c r="BF20" s="116"/>
      <c r="BG20" s="116"/>
      <c r="BH20" s="116"/>
      <c r="BI20" s="116"/>
      <c r="BJ20" s="116"/>
      <c r="BK20" s="116"/>
      <c r="BL20" s="116"/>
      <c r="BM20" s="116"/>
      <c r="BN20" s="116"/>
      <c r="BO20" s="116"/>
      <c r="BP20" s="116"/>
      <c r="BQ20" s="116"/>
      <c r="BR20" s="116"/>
      <c r="BS20" s="116"/>
      <c r="BT20" s="116"/>
      <c r="BU20" s="116"/>
      <c r="BV20" s="116"/>
      <c r="BW20" s="116"/>
      <c r="BX20" s="116"/>
      <c r="BY20" s="116"/>
      <c r="BZ20" s="116"/>
      <c r="CA20" s="116"/>
      <c r="CB20" s="116"/>
      <c r="CC20" s="116"/>
      <c r="CD20" s="116"/>
      <c r="CE20" s="116"/>
      <c r="CF20" s="116"/>
      <c r="CG20" s="116"/>
      <c r="CH20" s="116"/>
      <c r="CI20" s="116"/>
      <c r="CJ20" s="116"/>
      <c r="CK20" s="116"/>
      <c r="CL20" s="116"/>
      <c r="CM20" s="116"/>
      <c r="CN20" s="116"/>
      <c r="CO20" s="116"/>
      <c r="CP20" s="116"/>
      <c r="CQ20" s="116"/>
      <c r="CR20" s="116"/>
      <c r="CS20" s="116"/>
      <c r="CT20" s="116"/>
      <c r="CU20" s="116"/>
      <c r="CV20" s="116"/>
      <c r="CW20" s="116"/>
      <c r="CX20" s="116"/>
      <c r="CY20" s="116"/>
      <c r="CZ20" s="116"/>
      <c r="DA20" s="116"/>
      <c r="DB20" s="116"/>
      <c r="DC20" s="116"/>
      <c r="DD20" s="116"/>
      <c r="DE20" s="116"/>
      <c r="DF20" s="116"/>
      <c r="DG20" s="116"/>
      <c r="DH20" s="116"/>
      <c r="DI20" s="116"/>
      <c r="DJ20" s="116"/>
      <c r="DK20" s="116"/>
      <c r="DL20" s="116"/>
      <c r="DM20" s="116"/>
      <c r="DN20" s="116"/>
      <c r="DO20" s="116"/>
      <c r="DP20" s="116"/>
      <c r="DQ20" s="116"/>
      <c r="DR20" s="116"/>
      <c r="DS20" s="116"/>
      <c r="DT20" s="116"/>
      <c r="DU20" s="116"/>
      <c r="DV20" s="116"/>
      <c r="DW20" s="116"/>
      <c r="DX20" s="116"/>
      <c r="DY20" s="116"/>
      <c r="DZ20" s="116"/>
      <c r="EA20" s="116"/>
      <c r="EB20" s="116"/>
      <c r="EC20" s="116"/>
      <c r="ED20" s="116"/>
      <c r="EE20" s="116"/>
      <c r="EF20" s="116"/>
      <c r="EG20" s="116"/>
      <c r="EH20" s="116"/>
      <c r="EI20" s="116"/>
      <c r="EJ20" s="116"/>
      <c r="EK20" s="116"/>
      <c r="EL20" s="116"/>
      <c r="EM20" s="116"/>
      <c r="EN20" s="116"/>
      <c r="EO20" s="116"/>
      <c r="EP20" s="116"/>
      <c r="EQ20" s="116"/>
      <c r="ER20" s="116"/>
      <c r="ES20" s="116"/>
      <c r="ET20" s="116"/>
      <c r="EU20" s="116"/>
      <c r="EV20" s="116"/>
      <c r="EW20" s="116"/>
      <c r="EX20" s="116"/>
      <c r="EY20" s="116"/>
      <c r="EZ20" s="116"/>
      <c r="FA20" s="116"/>
      <c r="FB20" s="116"/>
      <c r="FC20" s="116"/>
      <c r="FD20" s="116"/>
      <c r="FE20" s="116"/>
      <c r="FF20" s="116"/>
      <c r="FG20" s="116"/>
      <c r="FH20" s="116"/>
      <c r="FI20" s="116"/>
      <c r="FJ20" s="116"/>
      <c r="FK20" s="116"/>
      <c r="FL20" s="116"/>
      <c r="FM20" s="116"/>
      <c r="FN20" s="116"/>
      <c r="FO20" s="116"/>
      <c r="FP20" s="116"/>
      <c r="FQ20" s="116"/>
      <c r="FR20" s="116"/>
      <c r="FS20" s="116"/>
      <c r="FT20" s="116"/>
      <c r="FU20" s="116"/>
      <c r="FV20" s="116"/>
      <c r="FW20" s="116"/>
      <c r="FX20" s="116"/>
      <c r="FY20" s="116"/>
      <c r="FZ20" s="116"/>
      <c r="GA20" s="116"/>
      <c r="GB20" s="116"/>
      <c r="GC20" s="116"/>
      <c r="GD20" s="116"/>
      <c r="GE20" s="116"/>
      <c r="GF20" s="116"/>
      <c r="GG20" s="116"/>
      <c r="GH20" s="116"/>
      <c r="GI20" s="116"/>
      <c r="GJ20" s="116"/>
      <c r="GK20" s="116"/>
      <c r="GL20" s="116"/>
      <c r="GM20" s="116"/>
      <c r="GN20" s="116"/>
      <c r="GO20" s="116"/>
      <c r="GP20" s="116"/>
      <c r="GQ20" s="116"/>
      <c r="GR20" s="116"/>
      <c r="GS20" s="116"/>
      <c r="GT20" s="116"/>
      <c r="GU20" s="116"/>
      <c r="GV20" s="116"/>
      <c r="GW20" s="116"/>
      <c r="GX20" s="116"/>
      <c r="GY20" s="116"/>
      <c r="GZ20" s="116"/>
      <c r="HA20" s="116"/>
      <c r="HB20" s="116"/>
      <c r="HC20" s="116"/>
      <c r="HD20" s="116"/>
      <c r="HE20" s="116"/>
      <c r="HF20" s="116"/>
      <c r="HG20" s="116"/>
      <c r="HH20" s="116"/>
      <c r="HI20" s="116"/>
      <c r="HJ20" s="116"/>
      <c r="HK20" s="116"/>
      <c r="HL20" s="116"/>
      <c r="HM20" s="116"/>
      <c r="HN20" s="116"/>
      <c r="HO20" s="116"/>
      <c r="HP20" s="116"/>
      <c r="HQ20" s="116"/>
      <c r="HR20" s="116"/>
      <c r="HS20" s="116"/>
      <c r="HT20" s="116"/>
      <c r="HU20" s="116"/>
      <c r="HV20" s="116"/>
      <c r="HW20" s="116"/>
      <c r="HX20" s="116"/>
      <c r="HY20" s="116"/>
      <c r="HZ20" s="116"/>
      <c r="IA20" s="116"/>
      <c r="IB20" s="116"/>
      <c r="IC20" s="116"/>
      <c r="ID20" s="116"/>
      <c r="IE20" s="116"/>
      <c r="IF20" s="116"/>
      <c r="IG20" s="116"/>
      <c r="IH20" s="116"/>
      <c r="II20" s="116"/>
      <c r="IJ20" s="116"/>
      <c r="IK20" s="116"/>
      <c r="IL20" s="116"/>
      <c r="IM20" s="116"/>
      <c r="IN20" s="116"/>
      <c r="IO20" s="116"/>
    </row>
    <row r="21" s="113" customFormat="1" ht="19.5" customHeight="1" spans="1:249">
      <c r="A21" s="119"/>
      <c r="B21" s="121"/>
      <c r="C21" s="121"/>
      <c r="D21" s="121"/>
      <c r="E21" s="121"/>
      <c r="F21" s="116"/>
      <c r="G21" s="116"/>
      <c r="H21" s="116"/>
      <c r="I21" s="116"/>
      <c r="J21" s="116"/>
      <c r="K21" s="116"/>
      <c r="L21" s="116"/>
      <c r="M21" s="116"/>
      <c r="N21" s="116"/>
      <c r="O21" s="116"/>
      <c r="P21" s="116"/>
      <c r="Q21" s="116"/>
      <c r="R21" s="116"/>
      <c r="S21" s="116"/>
      <c r="T21" s="116"/>
      <c r="U21" s="116"/>
      <c r="V21" s="116"/>
      <c r="W21" s="116"/>
      <c r="X21" s="116"/>
      <c r="Y21" s="116"/>
      <c r="Z21" s="116"/>
      <c r="AA21" s="116"/>
      <c r="AB21" s="116"/>
      <c r="AC21" s="116"/>
      <c r="AD21" s="116"/>
      <c r="AE21" s="116"/>
      <c r="AF21" s="116"/>
      <c r="AG21" s="116"/>
      <c r="AH21" s="116"/>
      <c r="AI21" s="116"/>
      <c r="AJ21" s="116"/>
      <c r="AK21" s="116"/>
      <c r="AL21" s="116"/>
      <c r="AM21" s="116"/>
      <c r="AN21" s="116"/>
      <c r="AO21" s="116"/>
      <c r="AP21" s="116"/>
      <c r="AQ21" s="116"/>
      <c r="AR21" s="116"/>
      <c r="AS21" s="116"/>
      <c r="AT21" s="116"/>
      <c r="AU21" s="116"/>
      <c r="AV21" s="116"/>
      <c r="AW21" s="116"/>
      <c r="AX21" s="116"/>
      <c r="AY21" s="116"/>
      <c r="AZ21" s="116"/>
      <c r="BA21" s="116"/>
      <c r="BB21" s="116"/>
      <c r="BC21" s="116"/>
      <c r="BD21" s="116"/>
      <c r="BE21" s="116"/>
      <c r="BF21" s="116"/>
      <c r="BG21" s="116"/>
      <c r="BH21" s="116"/>
      <c r="BI21" s="116"/>
      <c r="BJ21" s="116"/>
      <c r="BK21" s="116"/>
      <c r="BL21" s="116"/>
      <c r="BM21" s="116"/>
      <c r="BN21" s="116"/>
      <c r="BO21" s="116"/>
      <c r="BP21" s="116"/>
      <c r="BQ21" s="116"/>
      <c r="BR21" s="116"/>
      <c r="BS21" s="116"/>
      <c r="BT21" s="116"/>
      <c r="BU21" s="116"/>
      <c r="BV21" s="116"/>
      <c r="BW21" s="116"/>
      <c r="BX21" s="116"/>
      <c r="BY21" s="116"/>
      <c r="BZ21" s="116"/>
      <c r="CA21" s="116"/>
      <c r="CB21" s="116"/>
      <c r="CC21" s="116"/>
      <c r="CD21" s="116"/>
      <c r="CE21" s="116"/>
      <c r="CF21" s="116"/>
      <c r="CG21" s="116"/>
      <c r="CH21" s="116"/>
      <c r="CI21" s="116"/>
      <c r="CJ21" s="116"/>
      <c r="CK21" s="116"/>
      <c r="CL21" s="116"/>
      <c r="CM21" s="116"/>
      <c r="CN21" s="116"/>
      <c r="CO21" s="116"/>
      <c r="CP21" s="116"/>
      <c r="CQ21" s="116"/>
      <c r="CR21" s="116"/>
      <c r="CS21" s="116"/>
      <c r="CT21" s="116"/>
      <c r="CU21" s="116"/>
      <c r="CV21" s="116"/>
      <c r="CW21" s="116"/>
      <c r="CX21" s="116"/>
      <c r="CY21" s="116"/>
      <c r="CZ21" s="116"/>
      <c r="DA21" s="116"/>
      <c r="DB21" s="116"/>
      <c r="DC21" s="116"/>
      <c r="DD21" s="116"/>
      <c r="DE21" s="116"/>
      <c r="DF21" s="116"/>
      <c r="DG21" s="116"/>
      <c r="DH21" s="116"/>
      <c r="DI21" s="116"/>
      <c r="DJ21" s="116"/>
      <c r="DK21" s="116"/>
      <c r="DL21" s="116"/>
      <c r="DM21" s="116"/>
      <c r="DN21" s="116"/>
      <c r="DO21" s="116"/>
      <c r="DP21" s="116"/>
      <c r="DQ21" s="116"/>
      <c r="DR21" s="116"/>
      <c r="DS21" s="116"/>
      <c r="DT21" s="116"/>
      <c r="DU21" s="116"/>
      <c r="DV21" s="116"/>
      <c r="DW21" s="116"/>
      <c r="DX21" s="116"/>
      <c r="DY21" s="116"/>
      <c r="DZ21" s="116"/>
      <c r="EA21" s="116"/>
      <c r="EB21" s="116"/>
      <c r="EC21" s="116"/>
      <c r="ED21" s="116"/>
      <c r="EE21" s="116"/>
      <c r="EF21" s="116"/>
      <c r="EG21" s="116"/>
      <c r="EH21" s="116"/>
      <c r="EI21" s="116"/>
      <c r="EJ21" s="116"/>
      <c r="EK21" s="116"/>
      <c r="EL21" s="116"/>
      <c r="EM21" s="116"/>
      <c r="EN21" s="116"/>
      <c r="EO21" s="116"/>
      <c r="EP21" s="116"/>
      <c r="EQ21" s="116"/>
      <c r="ER21" s="116"/>
      <c r="ES21" s="116"/>
      <c r="ET21" s="116"/>
      <c r="EU21" s="116"/>
      <c r="EV21" s="116"/>
      <c r="EW21" s="116"/>
      <c r="EX21" s="116"/>
      <c r="EY21" s="116"/>
      <c r="EZ21" s="116"/>
      <c r="FA21" s="116"/>
      <c r="FB21" s="116"/>
      <c r="FC21" s="116"/>
      <c r="FD21" s="116"/>
      <c r="FE21" s="116"/>
      <c r="FF21" s="116"/>
      <c r="FG21" s="116"/>
      <c r="FH21" s="116"/>
      <c r="FI21" s="116"/>
      <c r="FJ21" s="116"/>
      <c r="FK21" s="116"/>
      <c r="FL21" s="116"/>
      <c r="FM21" s="116"/>
      <c r="FN21" s="116"/>
      <c r="FO21" s="116"/>
      <c r="FP21" s="116"/>
      <c r="FQ21" s="116"/>
      <c r="FR21" s="116"/>
      <c r="FS21" s="116"/>
      <c r="FT21" s="116"/>
      <c r="FU21" s="116"/>
      <c r="FV21" s="116"/>
      <c r="FW21" s="116"/>
      <c r="FX21" s="116"/>
      <c r="FY21" s="116"/>
      <c r="FZ21" s="116"/>
      <c r="GA21" s="116"/>
      <c r="GB21" s="116"/>
      <c r="GC21" s="116"/>
      <c r="GD21" s="116"/>
      <c r="GE21" s="116"/>
      <c r="GF21" s="116"/>
      <c r="GG21" s="116"/>
      <c r="GH21" s="116"/>
      <c r="GI21" s="116"/>
      <c r="GJ21" s="116"/>
      <c r="GK21" s="116"/>
      <c r="GL21" s="116"/>
      <c r="GM21" s="116"/>
      <c r="GN21" s="116"/>
      <c r="GO21" s="116"/>
      <c r="GP21" s="116"/>
      <c r="GQ21" s="116"/>
      <c r="GR21" s="116"/>
      <c r="GS21" s="116"/>
      <c r="GT21" s="116"/>
      <c r="GU21" s="116"/>
      <c r="GV21" s="116"/>
      <c r="GW21" s="116"/>
      <c r="GX21" s="116"/>
      <c r="GY21" s="116"/>
      <c r="GZ21" s="116"/>
      <c r="HA21" s="116"/>
      <c r="HB21" s="116"/>
      <c r="HC21" s="116"/>
      <c r="HD21" s="116"/>
      <c r="HE21" s="116"/>
      <c r="HF21" s="116"/>
      <c r="HG21" s="116"/>
      <c r="HH21" s="116"/>
      <c r="HI21" s="116"/>
      <c r="HJ21" s="116"/>
      <c r="HK21" s="116"/>
      <c r="HL21" s="116"/>
      <c r="HM21" s="116"/>
      <c r="HN21" s="116"/>
      <c r="HO21" s="116"/>
      <c r="HP21" s="116"/>
      <c r="HQ21" s="116"/>
      <c r="HR21" s="116"/>
      <c r="HS21" s="116"/>
      <c r="HT21" s="116"/>
      <c r="HU21" s="116"/>
      <c r="HV21" s="116"/>
      <c r="HW21" s="116"/>
      <c r="HX21" s="116"/>
      <c r="HY21" s="116"/>
      <c r="HZ21" s="116"/>
      <c r="IA21" s="116"/>
      <c r="IB21" s="116"/>
      <c r="IC21" s="116"/>
      <c r="ID21" s="116"/>
      <c r="IE21" s="116"/>
      <c r="IF21" s="116"/>
      <c r="IG21" s="116"/>
      <c r="IH21" s="116"/>
      <c r="II21" s="116"/>
      <c r="IJ21" s="116"/>
      <c r="IK21" s="116"/>
      <c r="IL21" s="116"/>
      <c r="IM21" s="116"/>
      <c r="IN21" s="116"/>
      <c r="IO21" s="116"/>
    </row>
    <row r="22" s="113" customFormat="1" ht="19.5" customHeight="1" spans="1:249">
      <c r="A22" s="119">
        <v>1021101</v>
      </c>
      <c r="B22" s="120" t="s">
        <v>274</v>
      </c>
      <c r="C22" s="121"/>
      <c r="D22" s="121"/>
      <c r="E22" s="121"/>
      <c r="F22" s="116"/>
      <c r="G22" s="116"/>
      <c r="H22" s="116"/>
      <c r="I22" s="116"/>
      <c r="J22" s="116"/>
      <c r="K22" s="116"/>
      <c r="L22" s="116"/>
      <c r="M22" s="116"/>
      <c r="N22" s="116"/>
      <c r="O22" s="116"/>
      <c r="P22" s="116"/>
      <c r="Q22" s="116"/>
      <c r="R22" s="116"/>
      <c r="S22" s="116"/>
      <c r="T22" s="116"/>
      <c r="U22" s="116"/>
      <c r="V22" s="116"/>
      <c r="W22" s="116"/>
      <c r="X22" s="116"/>
      <c r="Y22" s="116"/>
      <c r="Z22" s="116"/>
      <c r="AA22" s="116"/>
      <c r="AB22" s="116"/>
      <c r="AC22" s="116"/>
      <c r="AD22" s="116"/>
      <c r="AE22" s="116"/>
      <c r="AF22" s="116"/>
      <c r="AG22" s="116"/>
      <c r="AH22" s="116"/>
      <c r="AI22" s="116"/>
      <c r="AJ22" s="116"/>
      <c r="AK22" s="116"/>
      <c r="AL22" s="116"/>
      <c r="AM22" s="116"/>
      <c r="AN22" s="116"/>
      <c r="AO22" s="116"/>
      <c r="AP22" s="116"/>
      <c r="AQ22" s="116"/>
      <c r="AR22" s="116"/>
      <c r="AS22" s="116"/>
      <c r="AT22" s="116"/>
      <c r="AU22" s="116"/>
      <c r="AV22" s="116"/>
      <c r="AW22" s="116"/>
      <c r="AX22" s="116"/>
      <c r="AY22" s="116"/>
      <c r="AZ22" s="116"/>
      <c r="BA22" s="116"/>
      <c r="BB22" s="116"/>
      <c r="BC22" s="116"/>
      <c r="BD22" s="116"/>
      <c r="BE22" s="116"/>
      <c r="BF22" s="116"/>
      <c r="BG22" s="116"/>
      <c r="BH22" s="116"/>
      <c r="BI22" s="116"/>
      <c r="BJ22" s="116"/>
      <c r="BK22" s="116"/>
      <c r="BL22" s="116"/>
      <c r="BM22" s="116"/>
      <c r="BN22" s="116"/>
      <c r="BO22" s="116"/>
      <c r="BP22" s="116"/>
      <c r="BQ22" s="116"/>
      <c r="BR22" s="116"/>
      <c r="BS22" s="116"/>
      <c r="BT22" s="116"/>
      <c r="BU22" s="116"/>
      <c r="BV22" s="116"/>
      <c r="BW22" s="116"/>
      <c r="BX22" s="116"/>
      <c r="BY22" s="116"/>
      <c r="BZ22" s="116"/>
      <c r="CA22" s="116"/>
      <c r="CB22" s="116"/>
      <c r="CC22" s="116"/>
      <c r="CD22" s="116"/>
      <c r="CE22" s="116"/>
      <c r="CF22" s="116"/>
      <c r="CG22" s="116"/>
      <c r="CH22" s="116"/>
      <c r="CI22" s="116"/>
      <c r="CJ22" s="116"/>
      <c r="CK22" s="116"/>
      <c r="CL22" s="116"/>
      <c r="CM22" s="116"/>
      <c r="CN22" s="116"/>
      <c r="CO22" s="116"/>
      <c r="CP22" s="116"/>
      <c r="CQ22" s="116"/>
      <c r="CR22" s="116"/>
      <c r="CS22" s="116"/>
      <c r="CT22" s="116"/>
      <c r="CU22" s="116"/>
      <c r="CV22" s="116"/>
      <c r="CW22" s="116"/>
      <c r="CX22" s="116"/>
      <c r="CY22" s="116"/>
      <c r="CZ22" s="116"/>
      <c r="DA22" s="116"/>
      <c r="DB22" s="116"/>
      <c r="DC22" s="116"/>
      <c r="DD22" s="116"/>
      <c r="DE22" s="116"/>
      <c r="DF22" s="116"/>
      <c r="DG22" s="116"/>
      <c r="DH22" s="116"/>
      <c r="DI22" s="116"/>
      <c r="DJ22" s="116"/>
      <c r="DK22" s="116"/>
      <c r="DL22" s="116"/>
      <c r="DM22" s="116"/>
      <c r="DN22" s="116"/>
      <c r="DO22" s="116"/>
      <c r="DP22" s="116"/>
      <c r="DQ22" s="116"/>
      <c r="DR22" s="116"/>
      <c r="DS22" s="116"/>
      <c r="DT22" s="116"/>
      <c r="DU22" s="116"/>
      <c r="DV22" s="116"/>
      <c r="DW22" s="116"/>
      <c r="DX22" s="116"/>
      <c r="DY22" s="116"/>
      <c r="DZ22" s="116"/>
      <c r="EA22" s="116"/>
      <c r="EB22" s="116"/>
      <c r="EC22" s="116"/>
      <c r="ED22" s="116"/>
      <c r="EE22" s="116"/>
      <c r="EF22" s="116"/>
      <c r="EG22" s="116"/>
      <c r="EH22" s="116"/>
      <c r="EI22" s="116"/>
      <c r="EJ22" s="116"/>
      <c r="EK22" s="116"/>
      <c r="EL22" s="116"/>
      <c r="EM22" s="116"/>
      <c r="EN22" s="116"/>
      <c r="EO22" s="116"/>
      <c r="EP22" s="116"/>
      <c r="EQ22" s="116"/>
      <c r="ER22" s="116"/>
      <c r="ES22" s="116"/>
      <c r="ET22" s="116"/>
      <c r="EU22" s="116"/>
      <c r="EV22" s="116"/>
      <c r="EW22" s="116"/>
      <c r="EX22" s="116"/>
      <c r="EY22" s="116"/>
      <c r="EZ22" s="116"/>
      <c r="FA22" s="116"/>
      <c r="FB22" s="116"/>
      <c r="FC22" s="116"/>
      <c r="FD22" s="116"/>
      <c r="FE22" s="116"/>
      <c r="FF22" s="116"/>
      <c r="FG22" s="116"/>
      <c r="FH22" s="116"/>
      <c r="FI22" s="116"/>
      <c r="FJ22" s="116"/>
      <c r="FK22" s="116"/>
      <c r="FL22" s="116"/>
      <c r="FM22" s="116"/>
      <c r="FN22" s="116"/>
      <c r="FO22" s="116"/>
      <c r="FP22" s="116"/>
      <c r="FQ22" s="116"/>
      <c r="FR22" s="116"/>
      <c r="FS22" s="116"/>
      <c r="FT22" s="116"/>
      <c r="FU22" s="116"/>
      <c r="FV22" s="116"/>
      <c r="FW22" s="116"/>
      <c r="FX22" s="116"/>
      <c r="FY22" s="116"/>
      <c r="FZ22" s="116"/>
      <c r="GA22" s="116"/>
      <c r="GB22" s="116"/>
      <c r="GC22" s="116"/>
      <c r="GD22" s="116"/>
      <c r="GE22" s="116"/>
      <c r="GF22" s="116"/>
      <c r="GG22" s="116"/>
      <c r="GH22" s="116"/>
      <c r="GI22" s="116"/>
      <c r="GJ22" s="116"/>
      <c r="GK22" s="116"/>
      <c r="GL22" s="116"/>
      <c r="GM22" s="116"/>
      <c r="GN22" s="116"/>
      <c r="GO22" s="116"/>
      <c r="GP22" s="116"/>
      <c r="GQ22" s="116"/>
      <c r="GR22" s="116"/>
      <c r="GS22" s="116"/>
      <c r="GT22" s="116"/>
      <c r="GU22" s="116"/>
      <c r="GV22" s="116"/>
      <c r="GW22" s="116"/>
      <c r="GX22" s="116"/>
      <c r="GY22" s="116"/>
      <c r="GZ22" s="116"/>
      <c r="HA22" s="116"/>
      <c r="HB22" s="116"/>
      <c r="HC22" s="116"/>
      <c r="HD22" s="116"/>
      <c r="HE22" s="116"/>
      <c r="HF22" s="116"/>
      <c r="HG22" s="116"/>
      <c r="HH22" s="116"/>
      <c r="HI22" s="116"/>
      <c r="HJ22" s="116"/>
      <c r="HK22" s="116"/>
      <c r="HL22" s="116"/>
      <c r="HM22" s="116"/>
      <c r="HN22" s="116"/>
      <c r="HO22" s="116"/>
      <c r="HP22" s="116"/>
      <c r="HQ22" s="116"/>
      <c r="HR22" s="116"/>
      <c r="HS22" s="116"/>
      <c r="HT22" s="116"/>
      <c r="HU22" s="116"/>
      <c r="HV22" s="116"/>
      <c r="HW22" s="116"/>
      <c r="HX22" s="116"/>
      <c r="HY22" s="116"/>
      <c r="HZ22" s="116"/>
      <c r="IA22" s="116"/>
      <c r="IB22" s="116"/>
      <c r="IC22" s="116"/>
      <c r="ID22" s="116"/>
      <c r="IE22" s="116"/>
      <c r="IF22" s="116"/>
      <c r="IG22" s="116"/>
      <c r="IH22" s="116"/>
      <c r="II22" s="116"/>
      <c r="IJ22" s="116"/>
      <c r="IK22" s="116"/>
      <c r="IL22" s="116"/>
      <c r="IM22" s="116"/>
      <c r="IN22" s="116"/>
      <c r="IO22" s="116"/>
    </row>
    <row r="23" s="113" customFormat="1" ht="19.5" customHeight="1" spans="1:249">
      <c r="A23" s="119"/>
      <c r="B23" s="121"/>
      <c r="C23" s="121"/>
      <c r="D23" s="121"/>
      <c r="E23" s="121"/>
      <c r="F23" s="116"/>
      <c r="G23" s="116"/>
      <c r="H23" s="116"/>
      <c r="I23" s="116"/>
      <c r="J23" s="116"/>
      <c r="K23" s="116"/>
      <c r="L23" s="116"/>
      <c r="M23" s="116"/>
      <c r="N23" s="116"/>
      <c r="O23" s="116"/>
      <c r="P23" s="116"/>
      <c r="Q23" s="116"/>
      <c r="R23" s="116"/>
      <c r="S23" s="116"/>
      <c r="T23" s="116"/>
      <c r="U23" s="116"/>
      <c r="V23" s="116"/>
      <c r="W23" s="116"/>
      <c r="X23" s="116"/>
      <c r="Y23" s="116"/>
      <c r="Z23" s="116"/>
      <c r="AA23" s="116"/>
      <c r="AB23" s="116"/>
      <c r="AC23" s="116"/>
      <c r="AD23" s="116"/>
      <c r="AE23" s="116"/>
      <c r="AF23" s="116"/>
      <c r="AG23" s="116"/>
      <c r="AH23" s="116"/>
      <c r="AI23" s="116"/>
      <c r="AJ23" s="116"/>
      <c r="AK23" s="116"/>
      <c r="AL23" s="116"/>
      <c r="AM23" s="116"/>
      <c r="AN23" s="116"/>
      <c r="AO23" s="116"/>
      <c r="AP23" s="116"/>
      <c r="AQ23" s="116"/>
      <c r="AR23" s="116"/>
      <c r="AS23" s="116"/>
      <c r="AT23" s="116"/>
      <c r="AU23" s="116"/>
      <c r="AV23" s="116"/>
      <c r="AW23" s="116"/>
      <c r="AX23" s="116"/>
      <c r="AY23" s="116"/>
      <c r="AZ23" s="116"/>
      <c r="BA23" s="116"/>
      <c r="BB23" s="116"/>
      <c r="BC23" s="116"/>
      <c r="BD23" s="116"/>
      <c r="BE23" s="116"/>
      <c r="BF23" s="116"/>
      <c r="BG23" s="116"/>
      <c r="BH23" s="116"/>
      <c r="BI23" s="116"/>
      <c r="BJ23" s="116"/>
      <c r="BK23" s="116"/>
      <c r="BL23" s="116"/>
      <c r="BM23" s="116"/>
      <c r="BN23" s="116"/>
      <c r="BO23" s="116"/>
      <c r="BP23" s="116"/>
      <c r="BQ23" s="116"/>
      <c r="BR23" s="116"/>
      <c r="BS23" s="116"/>
      <c r="BT23" s="116"/>
      <c r="BU23" s="116"/>
      <c r="BV23" s="116"/>
      <c r="BW23" s="116"/>
      <c r="BX23" s="116"/>
      <c r="BY23" s="116"/>
      <c r="BZ23" s="116"/>
      <c r="CA23" s="116"/>
      <c r="CB23" s="116"/>
      <c r="CC23" s="116"/>
      <c r="CD23" s="116"/>
      <c r="CE23" s="116"/>
      <c r="CF23" s="116"/>
      <c r="CG23" s="116"/>
      <c r="CH23" s="116"/>
      <c r="CI23" s="116"/>
      <c r="CJ23" s="116"/>
      <c r="CK23" s="116"/>
      <c r="CL23" s="116"/>
      <c r="CM23" s="116"/>
      <c r="CN23" s="116"/>
      <c r="CO23" s="116"/>
      <c r="CP23" s="116"/>
      <c r="CQ23" s="116"/>
      <c r="CR23" s="116"/>
      <c r="CS23" s="116"/>
      <c r="CT23" s="116"/>
      <c r="CU23" s="116"/>
      <c r="CV23" s="116"/>
      <c r="CW23" s="116"/>
      <c r="CX23" s="116"/>
      <c r="CY23" s="116"/>
      <c r="CZ23" s="116"/>
      <c r="DA23" s="116"/>
      <c r="DB23" s="116"/>
      <c r="DC23" s="116"/>
      <c r="DD23" s="116"/>
      <c r="DE23" s="116"/>
      <c r="DF23" s="116"/>
      <c r="DG23" s="116"/>
      <c r="DH23" s="116"/>
      <c r="DI23" s="116"/>
      <c r="DJ23" s="116"/>
      <c r="DK23" s="116"/>
      <c r="DL23" s="116"/>
      <c r="DM23" s="116"/>
      <c r="DN23" s="116"/>
      <c r="DO23" s="116"/>
      <c r="DP23" s="116"/>
      <c r="DQ23" s="116"/>
      <c r="DR23" s="116"/>
      <c r="DS23" s="116"/>
      <c r="DT23" s="116"/>
      <c r="DU23" s="116"/>
      <c r="DV23" s="116"/>
      <c r="DW23" s="116"/>
      <c r="DX23" s="116"/>
      <c r="DY23" s="116"/>
      <c r="DZ23" s="116"/>
      <c r="EA23" s="116"/>
      <c r="EB23" s="116"/>
      <c r="EC23" s="116"/>
      <c r="ED23" s="116"/>
      <c r="EE23" s="116"/>
      <c r="EF23" s="116"/>
      <c r="EG23" s="116"/>
      <c r="EH23" s="116"/>
      <c r="EI23" s="116"/>
      <c r="EJ23" s="116"/>
      <c r="EK23" s="116"/>
      <c r="EL23" s="116"/>
      <c r="EM23" s="116"/>
      <c r="EN23" s="116"/>
      <c r="EO23" s="116"/>
      <c r="EP23" s="116"/>
      <c r="EQ23" s="116"/>
      <c r="ER23" s="116"/>
      <c r="ES23" s="116"/>
      <c r="ET23" s="116"/>
      <c r="EU23" s="116"/>
      <c r="EV23" s="116"/>
      <c r="EW23" s="116"/>
      <c r="EX23" s="116"/>
      <c r="EY23" s="116"/>
      <c r="EZ23" s="116"/>
      <c r="FA23" s="116"/>
      <c r="FB23" s="116"/>
      <c r="FC23" s="116"/>
      <c r="FD23" s="116"/>
      <c r="FE23" s="116"/>
      <c r="FF23" s="116"/>
      <c r="FG23" s="116"/>
      <c r="FH23" s="116"/>
      <c r="FI23" s="116"/>
      <c r="FJ23" s="116"/>
      <c r="FK23" s="116"/>
      <c r="FL23" s="116"/>
      <c r="FM23" s="116"/>
      <c r="FN23" s="116"/>
      <c r="FO23" s="116"/>
      <c r="FP23" s="116"/>
      <c r="FQ23" s="116"/>
      <c r="FR23" s="116"/>
      <c r="FS23" s="116"/>
      <c r="FT23" s="116"/>
      <c r="FU23" s="116"/>
      <c r="FV23" s="116"/>
      <c r="FW23" s="116"/>
      <c r="FX23" s="116"/>
      <c r="FY23" s="116"/>
      <c r="FZ23" s="116"/>
      <c r="GA23" s="116"/>
      <c r="GB23" s="116"/>
      <c r="GC23" s="116"/>
      <c r="GD23" s="116"/>
      <c r="GE23" s="116"/>
      <c r="GF23" s="116"/>
      <c r="GG23" s="116"/>
      <c r="GH23" s="116"/>
      <c r="GI23" s="116"/>
      <c r="GJ23" s="116"/>
      <c r="GK23" s="116"/>
      <c r="GL23" s="116"/>
      <c r="GM23" s="116"/>
      <c r="GN23" s="116"/>
      <c r="GO23" s="116"/>
      <c r="GP23" s="116"/>
      <c r="GQ23" s="116"/>
      <c r="GR23" s="116"/>
      <c r="GS23" s="116"/>
      <c r="GT23" s="116"/>
      <c r="GU23" s="116"/>
      <c r="GV23" s="116"/>
      <c r="GW23" s="116"/>
      <c r="GX23" s="116"/>
      <c r="GY23" s="116"/>
      <c r="GZ23" s="116"/>
      <c r="HA23" s="116"/>
      <c r="HB23" s="116"/>
      <c r="HC23" s="116"/>
      <c r="HD23" s="116"/>
      <c r="HE23" s="116"/>
      <c r="HF23" s="116"/>
      <c r="HG23" s="116"/>
      <c r="HH23" s="116"/>
      <c r="HI23" s="116"/>
      <c r="HJ23" s="116"/>
      <c r="HK23" s="116"/>
      <c r="HL23" s="116"/>
      <c r="HM23" s="116"/>
      <c r="HN23" s="116"/>
      <c r="HO23" s="116"/>
      <c r="HP23" s="116"/>
      <c r="HQ23" s="116"/>
      <c r="HR23" s="116"/>
      <c r="HS23" s="116"/>
      <c r="HT23" s="116"/>
      <c r="HU23" s="116"/>
      <c r="HV23" s="116"/>
      <c r="HW23" s="116"/>
      <c r="HX23" s="116"/>
      <c r="HY23" s="116"/>
      <c r="HZ23" s="116"/>
      <c r="IA23" s="116"/>
      <c r="IB23" s="116"/>
      <c r="IC23" s="116"/>
      <c r="ID23" s="116"/>
      <c r="IE23" s="116"/>
      <c r="IF23" s="116"/>
      <c r="IG23" s="116"/>
      <c r="IH23" s="116"/>
      <c r="II23" s="116"/>
      <c r="IJ23" s="116"/>
      <c r="IK23" s="116"/>
      <c r="IL23" s="116"/>
      <c r="IM23" s="116"/>
      <c r="IN23" s="116"/>
      <c r="IO23" s="116"/>
    </row>
    <row r="24" s="113" customFormat="1" ht="19.5" customHeight="1" spans="1:249">
      <c r="A24" s="119">
        <v>1021102</v>
      </c>
      <c r="B24" s="120" t="s">
        <v>275</v>
      </c>
      <c r="C24" s="121"/>
      <c r="D24" s="121"/>
      <c r="E24" s="121"/>
      <c r="F24" s="116"/>
      <c r="G24" s="116"/>
      <c r="H24" s="116"/>
      <c r="I24" s="116"/>
      <c r="J24" s="116"/>
      <c r="K24" s="116"/>
      <c r="L24" s="116"/>
      <c r="M24" s="116"/>
      <c r="N24" s="116"/>
      <c r="O24" s="116"/>
      <c r="P24" s="116"/>
      <c r="Q24" s="116"/>
      <c r="R24" s="116"/>
      <c r="S24" s="116"/>
      <c r="T24" s="116"/>
      <c r="U24" s="116"/>
      <c r="V24" s="116"/>
      <c r="W24" s="116"/>
      <c r="X24" s="116"/>
      <c r="Y24" s="116"/>
      <c r="Z24" s="116"/>
      <c r="AA24" s="116"/>
      <c r="AB24" s="116"/>
      <c r="AC24" s="116"/>
      <c r="AD24" s="116"/>
      <c r="AE24" s="116"/>
      <c r="AF24" s="116"/>
      <c r="AG24" s="116"/>
      <c r="AH24" s="116"/>
      <c r="AI24" s="116"/>
      <c r="AJ24" s="116"/>
      <c r="AK24" s="116"/>
      <c r="AL24" s="116"/>
      <c r="AM24" s="116"/>
      <c r="AN24" s="116"/>
      <c r="AO24" s="116"/>
      <c r="AP24" s="116"/>
      <c r="AQ24" s="116"/>
      <c r="AR24" s="116"/>
      <c r="AS24" s="116"/>
      <c r="AT24" s="116"/>
      <c r="AU24" s="116"/>
      <c r="AV24" s="116"/>
      <c r="AW24" s="116"/>
      <c r="AX24" s="116"/>
      <c r="AY24" s="116"/>
      <c r="AZ24" s="116"/>
      <c r="BA24" s="116"/>
      <c r="BB24" s="116"/>
      <c r="BC24" s="116"/>
      <c r="BD24" s="116"/>
      <c r="BE24" s="116"/>
      <c r="BF24" s="116"/>
      <c r="BG24" s="116"/>
      <c r="BH24" s="116"/>
      <c r="BI24" s="116"/>
      <c r="BJ24" s="116"/>
      <c r="BK24" s="116"/>
      <c r="BL24" s="116"/>
      <c r="BM24" s="116"/>
      <c r="BN24" s="116"/>
      <c r="BO24" s="116"/>
      <c r="BP24" s="116"/>
      <c r="BQ24" s="116"/>
      <c r="BR24" s="116"/>
      <c r="BS24" s="116"/>
      <c r="BT24" s="116"/>
      <c r="BU24" s="116"/>
      <c r="BV24" s="116"/>
      <c r="BW24" s="116"/>
      <c r="BX24" s="116"/>
      <c r="BY24" s="116"/>
      <c r="BZ24" s="116"/>
      <c r="CA24" s="116"/>
      <c r="CB24" s="116"/>
      <c r="CC24" s="116"/>
      <c r="CD24" s="116"/>
      <c r="CE24" s="116"/>
      <c r="CF24" s="116"/>
      <c r="CG24" s="116"/>
      <c r="CH24" s="116"/>
      <c r="CI24" s="116"/>
      <c r="CJ24" s="116"/>
      <c r="CK24" s="116"/>
      <c r="CL24" s="116"/>
      <c r="CM24" s="116"/>
      <c r="CN24" s="116"/>
      <c r="CO24" s="116"/>
      <c r="CP24" s="116"/>
      <c r="CQ24" s="116"/>
      <c r="CR24" s="116"/>
      <c r="CS24" s="116"/>
      <c r="CT24" s="116"/>
      <c r="CU24" s="116"/>
      <c r="CV24" s="116"/>
      <c r="CW24" s="116"/>
      <c r="CX24" s="116"/>
      <c r="CY24" s="116"/>
      <c r="CZ24" s="116"/>
      <c r="DA24" s="116"/>
      <c r="DB24" s="116"/>
      <c r="DC24" s="116"/>
      <c r="DD24" s="116"/>
      <c r="DE24" s="116"/>
      <c r="DF24" s="116"/>
      <c r="DG24" s="116"/>
      <c r="DH24" s="116"/>
      <c r="DI24" s="116"/>
      <c r="DJ24" s="116"/>
      <c r="DK24" s="116"/>
      <c r="DL24" s="116"/>
      <c r="DM24" s="116"/>
      <c r="DN24" s="116"/>
      <c r="DO24" s="116"/>
      <c r="DP24" s="116"/>
      <c r="DQ24" s="116"/>
      <c r="DR24" s="116"/>
      <c r="DS24" s="116"/>
      <c r="DT24" s="116"/>
      <c r="DU24" s="116"/>
      <c r="DV24" s="116"/>
      <c r="DW24" s="116"/>
      <c r="DX24" s="116"/>
      <c r="DY24" s="116"/>
      <c r="DZ24" s="116"/>
      <c r="EA24" s="116"/>
      <c r="EB24" s="116"/>
      <c r="EC24" s="116"/>
      <c r="ED24" s="116"/>
      <c r="EE24" s="116"/>
      <c r="EF24" s="116"/>
      <c r="EG24" s="116"/>
      <c r="EH24" s="116"/>
      <c r="EI24" s="116"/>
      <c r="EJ24" s="116"/>
      <c r="EK24" s="116"/>
      <c r="EL24" s="116"/>
      <c r="EM24" s="116"/>
      <c r="EN24" s="116"/>
      <c r="EO24" s="116"/>
      <c r="EP24" s="116"/>
      <c r="EQ24" s="116"/>
      <c r="ER24" s="116"/>
      <c r="ES24" s="116"/>
      <c r="ET24" s="116"/>
      <c r="EU24" s="116"/>
      <c r="EV24" s="116"/>
      <c r="EW24" s="116"/>
      <c r="EX24" s="116"/>
      <c r="EY24" s="116"/>
      <c r="EZ24" s="116"/>
      <c r="FA24" s="116"/>
      <c r="FB24" s="116"/>
      <c r="FC24" s="116"/>
      <c r="FD24" s="116"/>
      <c r="FE24" s="116"/>
      <c r="FF24" s="116"/>
      <c r="FG24" s="116"/>
      <c r="FH24" s="116"/>
      <c r="FI24" s="116"/>
      <c r="FJ24" s="116"/>
      <c r="FK24" s="116"/>
      <c r="FL24" s="116"/>
      <c r="FM24" s="116"/>
      <c r="FN24" s="116"/>
      <c r="FO24" s="116"/>
      <c r="FP24" s="116"/>
      <c r="FQ24" s="116"/>
      <c r="FR24" s="116"/>
      <c r="FS24" s="116"/>
      <c r="FT24" s="116"/>
      <c r="FU24" s="116"/>
      <c r="FV24" s="116"/>
      <c r="FW24" s="116"/>
      <c r="FX24" s="116"/>
      <c r="FY24" s="116"/>
      <c r="FZ24" s="116"/>
      <c r="GA24" s="116"/>
      <c r="GB24" s="116"/>
      <c r="GC24" s="116"/>
      <c r="GD24" s="116"/>
      <c r="GE24" s="116"/>
      <c r="GF24" s="116"/>
      <c r="GG24" s="116"/>
      <c r="GH24" s="116"/>
      <c r="GI24" s="116"/>
      <c r="GJ24" s="116"/>
      <c r="GK24" s="116"/>
      <c r="GL24" s="116"/>
      <c r="GM24" s="116"/>
      <c r="GN24" s="116"/>
      <c r="GO24" s="116"/>
      <c r="GP24" s="116"/>
      <c r="GQ24" s="116"/>
      <c r="GR24" s="116"/>
      <c r="GS24" s="116"/>
      <c r="GT24" s="116"/>
      <c r="GU24" s="116"/>
      <c r="GV24" s="116"/>
      <c r="GW24" s="116"/>
      <c r="GX24" s="116"/>
      <c r="GY24" s="116"/>
      <c r="GZ24" s="116"/>
      <c r="HA24" s="116"/>
      <c r="HB24" s="116"/>
      <c r="HC24" s="116"/>
      <c r="HD24" s="116"/>
      <c r="HE24" s="116"/>
      <c r="HF24" s="116"/>
      <c r="HG24" s="116"/>
      <c r="HH24" s="116"/>
      <c r="HI24" s="116"/>
      <c r="HJ24" s="116"/>
      <c r="HK24" s="116"/>
      <c r="HL24" s="116"/>
      <c r="HM24" s="116"/>
      <c r="HN24" s="116"/>
      <c r="HO24" s="116"/>
      <c r="HP24" s="116"/>
      <c r="HQ24" s="116"/>
      <c r="HR24" s="116"/>
      <c r="HS24" s="116"/>
      <c r="HT24" s="116"/>
      <c r="HU24" s="116"/>
      <c r="HV24" s="116"/>
      <c r="HW24" s="116"/>
      <c r="HX24" s="116"/>
      <c r="HY24" s="116"/>
      <c r="HZ24" s="116"/>
      <c r="IA24" s="116"/>
      <c r="IB24" s="116"/>
      <c r="IC24" s="116"/>
      <c r="ID24" s="116"/>
      <c r="IE24" s="116"/>
      <c r="IF24" s="116"/>
      <c r="IG24" s="116"/>
      <c r="IH24" s="116"/>
      <c r="II24" s="116"/>
      <c r="IJ24" s="116"/>
      <c r="IK24" s="116"/>
      <c r="IL24" s="116"/>
      <c r="IM24" s="116"/>
      <c r="IN24" s="116"/>
      <c r="IO24" s="116"/>
    </row>
    <row r="25" s="113" customFormat="1" ht="19.5" customHeight="1" spans="1:249">
      <c r="A25" s="119"/>
      <c r="B25" s="121"/>
      <c r="C25" s="121"/>
      <c r="D25" s="121"/>
      <c r="E25" s="121"/>
      <c r="F25" s="116"/>
      <c r="G25" s="116"/>
      <c r="H25" s="116"/>
      <c r="I25" s="116"/>
      <c r="J25" s="116"/>
      <c r="K25" s="116"/>
      <c r="L25" s="116"/>
      <c r="M25" s="116"/>
      <c r="N25" s="116"/>
      <c r="O25" s="116"/>
      <c r="P25" s="116"/>
      <c r="Q25" s="116"/>
      <c r="R25" s="116"/>
      <c r="S25" s="116"/>
      <c r="T25" s="116"/>
      <c r="U25" s="116"/>
      <c r="V25" s="116"/>
      <c r="W25" s="116"/>
      <c r="X25" s="116"/>
      <c r="Y25" s="116"/>
      <c r="Z25" s="116"/>
      <c r="AA25" s="116"/>
      <c r="AB25" s="116"/>
      <c r="AC25" s="116"/>
      <c r="AD25" s="116"/>
      <c r="AE25" s="116"/>
      <c r="AF25" s="116"/>
      <c r="AG25" s="116"/>
      <c r="AH25" s="116"/>
      <c r="AI25" s="116"/>
      <c r="AJ25" s="116"/>
      <c r="AK25" s="116"/>
      <c r="AL25" s="116"/>
      <c r="AM25" s="116"/>
      <c r="AN25" s="116"/>
      <c r="AO25" s="116"/>
      <c r="AP25" s="116"/>
      <c r="AQ25" s="116"/>
      <c r="AR25" s="116"/>
      <c r="AS25" s="116"/>
      <c r="AT25" s="116"/>
      <c r="AU25" s="116"/>
      <c r="AV25" s="116"/>
      <c r="AW25" s="116"/>
      <c r="AX25" s="116"/>
      <c r="AY25" s="116"/>
      <c r="AZ25" s="116"/>
      <c r="BA25" s="116"/>
      <c r="BB25" s="116"/>
      <c r="BC25" s="116"/>
      <c r="BD25" s="116"/>
      <c r="BE25" s="116"/>
      <c r="BF25" s="116"/>
      <c r="BG25" s="116"/>
      <c r="BH25" s="116"/>
      <c r="BI25" s="116"/>
      <c r="BJ25" s="116"/>
      <c r="BK25" s="116"/>
      <c r="BL25" s="116"/>
      <c r="BM25" s="116"/>
      <c r="BN25" s="116"/>
      <c r="BO25" s="116"/>
      <c r="BP25" s="116"/>
      <c r="BQ25" s="116"/>
      <c r="BR25" s="116"/>
      <c r="BS25" s="116"/>
      <c r="BT25" s="116"/>
      <c r="BU25" s="116"/>
      <c r="BV25" s="116"/>
      <c r="BW25" s="116"/>
      <c r="BX25" s="116"/>
      <c r="BY25" s="116"/>
      <c r="BZ25" s="116"/>
      <c r="CA25" s="116"/>
      <c r="CB25" s="116"/>
      <c r="CC25" s="116"/>
      <c r="CD25" s="116"/>
      <c r="CE25" s="116"/>
      <c r="CF25" s="116"/>
      <c r="CG25" s="116"/>
      <c r="CH25" s="116"/>
      <c r="CI25" s="116"/>
      <c r="CJ25" s="116"/>
      <c r="CK25" s="116"/>
      <c r="CL25" s="116"/>
      <c r="CM25" s="116"/>
      <c r="CN25" s="116"/>
      <c r="CO25" s="116"/>
      <c r="CP25" s="116"/>
      <c r="CQ25" s="116"/>
      <c r="CR25" s="116"/>
      <c r="CS25" s="116"/>
      <c r="CT25" s="116"/>
      <c r="CU25" s="116"/>
      <c r="CV25" s="116"/>
      <c r="CW25" s="116"/>
      <c r="CX25" s="116"/>
      <c r="CY25" s="116"/>
      <c r="CZ25" s="116"/>
      <c r="DA25" s="116"/>
      <c r="DB25" s="116"/>
      <c r="DC25" s="116"/>
      <c r="DD25" s="116"/>
      <c r="DE25" s="116"/>
      <c r="DF25" s="116"/>
      <c r="DG25" s="116"/>
      <c r="DH25" s="116"/>
      <c r="DI25" s="116"/>
      <c r="DJ25" s="116"/>
      <c r="DK25" s="116"/>
      <c r="DL25" s="116"/>
      <c r="DM25" s="116"/>
      <c r="DN25" s="116"/>
      <c r="DO25" s="116"/>
      <c r="DP25" s="116"/>
      <c r="DQ25" s="116"/>
      <c r="DR25" s="116"/>
      <c r="DS25" s="116"/>
      <c r="DT25" s="116"/>
      <c r="DU25" s="116"/>
      <c r="DV25" s="116"/>
      <c r="DW25" s="116"/>
      <c r="DX25" s="116"/>
      <c r="DY25" s="116"/>
      <c r="DZ25" s="116"/>
      <c r="EA25" s="116"/>
      <c r="EB25" s="116"/>
      <c r="EC25" s="116"/>
      <c r="ED25" s="116"/>
      <c r="EE25" s="116"/>
      <c r="EF25" s="116"/>
      <c r="EG25" s="116"/>
      <c r="EH25" s="116"/>
      <c r="EI25" s="116"/>
      <c r="EJ25" s="116"/>
      <c r="EK25" s="116"/>
      <c r="EL25" s="116"/>
      <c r="EM25" s="116"/>
      <c r="EN25" s="116"/>
      <c r="EO25" s="116"/>
      <c r="EP25" s="116"/>
      <c r="EQ25" s="116"/>
      <c r="ER25" s="116"/>
      <c r="ES25" s="116"/>
      <c r="ET25" s="116"/>
      <c r="EU25" s="116"/>
      <c r="EV25" s="116"/>
      <c r="EW25" s="116"/>
      <c r="EX25" s="116"/>
      <c r="EY25" s="116"/>
      <c r="EZ25" s="116"/>
      <c r="FA25" s="116"/>
      <c r="FB25" s="116"/>
      <c r="FC25" s="116"/>
      <c r="FD25" s="116"/>
      <c r="FE25" s="116"/>
      <c r="FF25" s="116"/>
      <c r="FG25" s="116"/>
      <c r="FH25" s="116"/>
      <c r="FI25" s="116"/>
      <c r="FJ25" s="116"/>
      <c r="FK25" s="116"/>
      <c r="FL25" s="116"/>
      <c r="FM25" s="116"/>
      <c r="FN25" s="116"/>
      <c r="FO25" s="116"/>
      <c r="FP25" s="116"/>
      <c r="FQ25" s="116"/>
      <c r="FR25" s="116"/>
      <c r="FS25" s="116"/>
      <c r="FT25" s="116"/>
      <c r="FU25" s="116"/>
      <c r="FV25" s="116"/>
      <c r="FW25" s="116"/>
      <c r="FX25" s="116"/>
      <c r="FY25" s="116"/>
      <c r="FZ25" s="116"/>
      <c r="GA25" s="116"/>
      <c r="GB25" s="116"/>
      <c r="GC25" s="116"/>
      <c r="GD25" s="116"/>
      <c r="GE25" s="116"/>
      <c r="GF25" s="116"/>
      <c r="GG25" s="116"/>
      <c r="GH25" s="116"/>
      <c r="GI25" s="116"/>
      <c r="GJ25" s="116"/>
      <c r="GK25" s="116"/>
      <c r="GL25" s="116"/>
      <c r="GM25" s="116"/>
      <c r="GN25" s="116"/>
      <c r="GO25" s="116"/>
      <c r="GP25" s="116"/>
      <c r="GQ25" s="116"/>
      <c r="GR25" s="116"/>
      <c r="GS25" s="116"/>
      <c r="GT25" s="116"/>
      <c r="GU25" s="116"/>
      <c r="GV25" s="116"/>
      <c r="GW25" s="116"/>
      <c r="GX25" s="116"/>
      <c r="GY25" s="116"/>
      <c r="GZ25" s="116"/>
      <c r="HA25" s="116"/>
      <c r="HB25" s="116"/>
      <c r="HC25" s="116"/>
      <c r="HD25" s="116"/>
      <c r="HE25" s="116"/>
      <c r="HF25" s="116"/>
      <c r="HG25" s="116"/>
      <c r="HH25" s="116"/>
      <c r="HI25" s="116"/>
      <c r="HJ25" s="116"/>
      <c r="HK25" s="116"/>
      <c r="HL25" s="116"/>
      <c r="HM25" s="116"/>
      <c r="HN25" s="116"/>
      <c r="HO25" s="116"/>
      <c r="HP25" s="116"/>
      <c r="HQ25" s="116"/>
      <c r="HR25" s="116"/>
      <c r="HS25" s="116"/>
      <c r="HT25" s="116"/>
      <c r="HU25" s="116"/>
      <c r="HV25" s="116"/>
      <c r="HW25" s="116"/>
      <c r="HX25" s="116"/>
      <c r="HY25" s="116"/>
      <c r="HZ25" s="116"/>
      <c r="IA25" s="116"/>
      <c r="IB25" s="116"/>
      <c r="IC25" s="116"/>
      <c r="ID25" s="116"/>
      <c r="IE25" s="116"/>
      <c r="IF25" s="116"/>
      <c r="IG25" s="116"/>
      <c r="IH25" s="116"/>
      <c r="II25" s="116"/>
      <c r="IJ25" s="116"/>
      <c r="IK25" s="116"/>
      <c r="IL25" s="116"/>
      <c r="IM25" s="116"/>
      <c r="IN25" s="116"/>
      <c r="IO25" s="116"/>
    </row>
    <row r="26" s="113" customFormat="1" ht="19.5" customHeight="1" spans="1:249">
      <c r="A26" s="119">
        <v>1021103</v>
      </c>
      <c r="B26" s="120" t="s">
        <v>276</v>
      </c>
      <c r="C26" s="121"/>
      <c r="D26" s="121"/>
      <c r="E26" s="121"/>
      <c r="F26" s="116"/>
      <c r="G26" s="116"/>
      <c r="H26" s="116"/>
      <c r="I26" s="116"/>
      <c r="J26" s="116"/>
      <c r="K26" s="116"/>
      <c r="L26" s="116"/>
      <c r="M26" s="116"/>
      <c r="N26" s="116"/>
      <c r="O26" s="116"/>
      <c r="P26" s="116"/>
      <c r="Q26" s="116"/>
      <c r="R26" s="116"/>
      <c r="S26" s="116"/>
      <c r="T26" s="116"/>
      <c r="U26" s="116"/>
      <c r="V26" s="116"/>
      <c r="W26" s="116"/>
      <c r="X26" s="116"/>
      <c r="Y26" s="116"/>
      <c r="Z26" s="116"/>
      <c r="AA26" s="116"/>
      <c r="AB26" s="116"/>
      <c r="AC26" s="116"/>
      <c r="AD26" s="116"/>
      <c r="AE26" s="116"/>
      <c r="AF26" s="116"/>
      <c r="AG26" s="116"/>
      <c r="AH26" s="116"/>
      <c r="AI26" s="116"/>
      <c r="AJ26" s="116"/>
      <c r="AK26" s="116"/>
      <c r="AL26" s="116"/>
      <c r="AM26" s="116"/>
      <c r="AN26" s="116"/>
      <c r="AO26" s="116"/>
      <c r="AP26" s="116"/>
      <c r="AQ26" s="116"/>
      <c r="AR26" s="116"/>
      <c r="AS26" s="116"/>
      <c r="AT26" s="116"/>
      <c r="AU26" s="116"/>
      <c r="AV26" s="116"/>
      <c r="AW26" s="116"/>
      <c r="AX26" s="116"/>
      <c r="AY26" s="116"/>
      <c r="AZ26" s="116"/>
      <c r="BA26" s="116"/>
      <c r="BB26" s="116"/>
      <c r="BC26" s="116"/>
      <c r="BD26" s="116"/>
      <c r="BE26" s="116"/>
      <c r="BF26" s="116"/>
      <c r="BG26" s="116"/>
      <c r="BH26" s="116"/>
      <c r="BI26" s="116"/>
      <c r="BJ26" s="116"/>
      <c r="BK26" s="116"/>
      <c r="BL26" s="116"/>
      <c r="BM26" s="116"/>
      <c r="BN26" s="116"/>
      <c r="BO26" s="116"/>
      <c r="BP26" s="116"/>
      <c r="BQ26" s="116"/>
      <c r="BR26" s="116"/>
      <c r="BS26" s="116"/>
      <c r="BT26" s="116"/>
      <c r="BU26" s="116"/>
      <c r="BV26" s="116"/>
      <c r="BW26" s="116"/>
      <c r="BX26" s="116"/>
      <c r="BY26" s="116"/>
      <c r="BZ26" s="116"/>
      <c r="CA26" s="116"/>
      <c r="CB26" s="116"/>
      <c r="CC26" s="116"/>
      <c r="CD26" s="116"/>
      <c r="CE26" s="116"/>
      <c r="CF26" s="116"/>
      <c r="CG26" s="116"/>
      <c r="CH26" s="116"/>
      <c r="CI26" s="116"/>
      <c r="CJ26" s="116"/>
      <c r="CK26" s="116"/>
      <c r="CL26" s="116"/>
      <c r="CM26" s="116"/>
      <c r="CN26" s="116"/>
      <c r="CO26" s="116"/>
      <c r="CP26" s="116"/>
      <c r="CQ26" s="116"/>
      <c r="CR26" s="116"/>
      <c r="CS26" s="116"/>
      <c r="CT26" s="116"/>
      <c r="CU26" s="116"/>
      <c r="CV26" s="116"/>
      <c r="CW26" s="116"/>
      <c r="CX26" s="116"/>
      <c r="CY26" s="116"/>
      <c r="CZ26" s="116"/>
      <c r="DA26" s="116"/>
      <c r="DB26" s="116"/>
      <c r="DC26" s="116"/>
      <c r="DD26" s="116"/>
      <c r="DE26" s="116"/>
      <c r="DF26" s="116"/>
      <c r="DG26" s="116"/>
      <c r="DH26" s="116"/>
      <c r="DI26" s="116"/>
      <c r="DJ26" s="116"/>
      <c r="DK26" s="116"/>
      <c r="DL26" s="116"/>
      <c r="DM26" s="116"/>
      <c r="DN26" s="116"/>
      <c r="DO26" s="116"/>
      <c r="DP26" s="116"/>
      <c r="DQ26" s="116"/>
      <c r="DR26" s="116"/>
      <c r="DS26" s="116"/>
      <c r="DT26" s="116"/>
      <c r="DU26" s="116"/>
      <c r="DV26" s="116"/>
      <c r="DW26" s="116"/>
      <c r="DX26" s="116"/>
      <c r="DY26" s="116"/>
      <c r="DZ26" s="116"/>
      <c r="EA26" s="116"/>
      <c r="EB26" s="116"/>
      <c r="EC26" s="116"/>
      <c r="ED26" s="116"/>
      <c r="EE26" s="116"/>
      <c r="EF26" s="116"/>
      <c r="EG26" s="116"/>
      <c r="EH26" s="116"/>
      <c r="EI26" s="116"/>
      <c r="EJ26" s="116"/>
      <c r="EK26" s="116"/>
      <c r="EL26" s="116"/>
      <c r="EM26" s="116"/>
      <c r="EN26" s="116"/>
      <c r="EO26" s="116"/>
      <c r="EP26" s="116"/>
      <c r="EQ26" s="116"/>
      <c r="ER26" s="116"/>
      <c r="ES26" s="116"/>
      <c r="ET26" s="116"/>
      <c r="EU26" s="116"/>
      <c r="EV26" s="116"/>
      <c r="EW26" s="116"/>
      <c r="EX26" s="116"/>
      <c r="EY26" s="116"/>
      <c r="EZ26" s="116"/>
      <c r="FA26" s="116"/>
      <c r="FB26" s="116"/>
      <c r="FC26" s="116"/>
      <c r="FD26" s="116"/>
      <c r="FE26" s="116"/>
      <c r="FF26" s="116"/>
      <c r="FG26" s="116"/>
      <c r="FH26" s="116"/>
      <c r="FI26" s="116"/>
      <c r="FJ26" s="116"/>
      <c r="FK26" s="116"/>
      <c r="FL26" s="116"/>
      <c r="FM26" s="116"/>
      <c r="FN26" s="116"/>
      <c r="FO26" s="116"/>
      <c r="FP26" s="116"/>
      <c r="FQ26" s="116"/>
      <c r="FR26" s="116"/>
      <c r="FS26" s="116"/>
      <c r="FT26" s="116"/>
      <c r="FU26" s="116"/>
      <c r="FV26" s="116"/>
      <c r="FW26" s="116"/>
      <c r="FX26" s="116"/>
      <c r="FY26" s="116"/>
      <c r="FZ26" s="116"/>
      <c r="GA26" s="116"/>
      <c r="GB26" s="116"/>
      <c r="GC26" s="116"/>
      <c r="GD26" s="116"/>
      <c r="GE26" s="116"/>
      <c r="GF26" s="116"/>
      <c r="GG26" s="116"/>
      <c r="GH26" s="116"/>
      <c r="GI26" s="116"/>
      <c r="GJ26" s="116"/>
      <c r="GK26" s="116"/>
      <c r="GL26" s="116"/>
      <c r="GM26" s="116"/>
      <c r="GN26" s="116"/>
      <c r="GO26" s="116"/>
      <c r="GP26" s="116"/>
      <c r="GQ26" s="116"/>
      <c r="GR26" s="116"/>
      <c r="GS26" s="116"/>
      <c r="GT26" s="116"/>
      <c r="GU26" s="116"/>
      <c r="GV26" s="116"/>
      <c r="GW26" s="116"/>
      <c r="GX26" s="116"/>
      <c r="GY26" s="116"/>
      <c r="GZ26" s="116"/>
      <c r="HA26" s="116"/>
      <c r="HB26" s="116"/>
      <c r="HC26" s="116"/>
      <c r="HD26" s="116"/>
      <c r="HE26" s="116"/>
      <c r="HF26" s="116"/>
      <c r="HG26" s="116"/>
      <c r="HH26" s="116"/>
      <c r="HI26" s="116"/>
      <c r="HJ26" s="116"/>
      <c r="HK26" s="116"/>
      <c r="HL26" s="116"/>
      <c r="HM26" s="116"/>
      <c r="HN26" s="116"/>
      <c r="HO26" s="116"/>
      <c r="HP26" s="116"/>
      <c r="HQ26" s="116"/>
      <c r="HR26" s="116"/>
      <c r="HS26" s="116"/>
      <c r="HT26" s="116"/>
      <c r="HU26" s="116"/>
      <c r="HV26" s="116"/>
      <c r="HW26" s="116"/>
      <c r="HX26" s="116"/>
      <c r="HY26" s="116"/>
      <c r="HZ26" s="116"/>
      <c r="IA26" s="116"/>
      <c r="IB26" s="116"/>
      <c r="IC26" s="116"/>
      <c r="ID26" s="116"/>
      <c r="IE26" s="116"/>
      <c r="IF26" s="116"/>
      <c r="IG26" s="116"/>
      <c r="IH26" s="116"/>
      <c r="II26" s="116"/>
      <c r="IJ26" s="116"/>
      <c r="IK26" s="116"/>
      <c r="IL26" s="116"/>
      <c r="IM26" s="116"/>
      <c r="IN26" s="116"/>
      <c r="IO26" s="116"/>
    </row>
    <row r="27" s="113" customFormat="1" ht="19.5" customHeight="1" spans="1:249">
      <c r="A27" s="119"/>
      <c r="B27" s="121"/>
      <c r="C27" s="121"/>
      <c r="D27" s="121"/>
      <c r="E27" s="121"/>
      <c r="F27" s="116"/>
      <c r="G27" s="116"/>
      <c r="H27" s="116"/>
      <c r="I27" s="116"/>
      <c r="J27" s="116"/>
      <c r="K27" s="116"/>
      <c r="L27" s="116"/>
      <c r="M27" s="116"/>
      <c r="N27" s="116"/>
      <c r="O27" s="116"/>
      <c r="P27" s="116"/>
      <c r="Q27" s="116"/>
      <c r="R27" s="116"/>
      <c r="S27" s="116"/>
      <c r="T27" s="116"/>
      <c r="U27" s="116"/>
      <c r="V27" s="116"/>
      <c r="W27" s="116"/>
      <c r="X27" s="116"/>
      <c r="Y27" s="116"/>
      <c r="Z27" s="116"/>
      <c r="AA27" s="116"/>
      <c r="AB27" s="116"/>
      <c r="AC27" s="116"/>
      <c r="AD27" s="116"/>
      <c r="AE27" s="116"/>
      <c r="AF27" s="116"/>
      <c r="AG27" s="116"/>
      <c r="AH27" s="116"/>
      <c r="AI27" s="116"/>
      <c r="AJ27" s="116"/>
      <c r="AK27" s="116"/>
      <c r="AL27" s="116"/>
      <c r="AM27" s="116"/>
      <c r="AN27" s="116"/>
      <c r="AO27" s="116"/>
      <c r="AP27" s="116"/>
      <c r="AQ27" s="116"/>
      <c r="AR27" s="116"/>
      <c r="AS27" s="116"/>
      <c r="AT27" s="116"/>
      <c r="AU27" s="116"/>
      <c r="AV27" s="116"/>
      <c r="AW27" s="116"/>
      <c r="AX27" s="116"/>
      <c r="AY27" s="116"/>
      <c r="AZ27" s="116"/>
      <c r="BA27" s="116"/>
      <c r="BB27" s="116"/>
      <c r="BC27" s="116"/>
      <c r="BD27" s="116"/>
      <c r="BE27" s="116"/>
      <c r="BF27" s="116"/>
      <c r="BG27" s="116"/>
      <c r="BH27" s="116"/>
      <c r="BI27" s="116"/>
      <c r="BJ27" s="116"/>
      <c r="BK27" s="116"/>
      <c r="BL27" s="116"/>
      <c r="BM27" s="116"/>
      <c r="BN27" s="116"/>
      <c r="BO27" s="116"/>
      <c r="BP27" s="116"/>
      <c r="BQ27" s="116"/>
      <c r="BR27" s="116"/>
      <c r="BS27" s="116"/>
      <c r="BT27" s="116"/>
      <c r="BU27" s="116"/>
      <c r="BV27" s="116"/>
      <c r="BW27" s="116"/>
      <c r="BX27" s="116"/>
      <c r="BY27" s="116"/>
      <c r="BZ27" s="116"/>
      <c r="CA27" s="116"/>
      <c r="CB27" s="116"/>
      <c r="CC27" s="116"/>
      <c r="CD27" s="116"/>
      <c r="CE27" s="116"/>
      <c r="CF27" s="116"/>
      <c r="CG27" s="116"/>
      <c r="CH27" s="116"/>
      <c r="CI27" s="116"/>
      <c r="CJ27" s="116"/>
      <c r="CK27" s="116"/>
      <c r="CL27" s="116"/>
      <c r="CM27" s="116"/>
      <c r="CN27" s="116"/>
      <c r="CO27" s="116"/>
      <c r="CP27" s="116"/>
      <c r="CQ27" s="116"/>
      <c r="CR27" s="116"/>
      <c r="CS27" s="116"/>
      <c r="CT27" s="116"/>
      <c r="CU27" s="116"/>
      <c r="CV27" s="116"/>
      <c r="CW27" s="116"/>
      <c r="CX27" s="116"/>
      <c r="CY27" s="116"/>
      <c r="CZ27" s="116"/>
      <c r="DA27" s="116"/>
      <c r="DB27" s="116"/>
      <c r="DC27" s="116"/>
      <c r="DD27" s="116"/>
      <c r="DE27" s="116"/>
      <c r="DF27" s="116"/>
      <c r="DG27" s="116"/>
      <c r="DH27" s="116"/>
      <c r="DI27" s="116"/>
      <c r="DJ27" s="116"/>
      <c r="DK27" s="116"/>
      <c r="DL27" s="116"/>
      <c r="DM27" s="116"/>
      <c r="DN27" s="116"/>
      <c r="DO27" s="116"/>
      <c r="DP27" s="116"/>
      <c r="DQ27" s="116"/>
      <c r="DR27" s="116"/>
      <c r="DS27" s="116"/>
      <c r="DT27" s="116"/>
      <c r="DU27" s="116"/>
      <c r="DV27" s="116"/>
      <c r="DW27" s="116"/>
      <c r="DX27" s="116"/>
      <c r="DY27" s="116"/>
      <c r="DZ27" s="116"/>
      <c r="EA27" s="116"/>
      <c r="EB27" s="116"/>
      <c r="EC27" s="116"/>
      <c r="ED27" s="116"/>
      <c r="EE27" s="116"/>
      <c r="EF27" s="116"/>
      <c r="EG27" s="116"/>
      <c r="EH27" s="116"/>
      <c r="EI27" s="116"/>
      <c r="EJ27" s="116"/>
      <c r="EK27" s="116"/>
      <c r="EL27" s="116"/>
      <c r="EM27" s="116"/>
      <c r="EN27" s="116"/>
      <c r="EO27" s="116"/>
      <c r="EP27" s="116"/>
      <c r="EQ27" s="116"/>
      <c r="ER27" s="116"/>
      <c r="ES27" s="116"/>
      <c r="ET27" s="116"/>
      <c r="EU27" s="116"/>
      <c r="EV27" s="116"/>
      <c r="EW27" s="116"/>
      <c r="EX27" s="116"/>
      <c r="EY27" s="116"/>
      <c r="EZ27" s="116"/>
      <c r="FA27" s="116"/>
      <c r="FB27" s="116"/>
      <c r="FC27" s="116"/>
      <c r="FD27" s="116"/>
      <c r="FE27" s="116"/>
      <c r="FF27" s="116"/>
      <c r="FG27" s="116"/>
      <c r="FH27" s="116"/>
      <c r="FI27" s="116"/>
      <c r="FJ27" s="116"/>
      <c r="FK27" s="116"/>
      <c r="FL27" s="116"/>
      <c r="FM27" s="116"/>
      <c r="FN27" s="116"/>
      <c r="FO27" s="116"/>
      <c r="FP27" s="116"/>
      <c r="FQ27" s="116"/>
      <c r="FR27" s="116"/>
      <c r="FS27" s="116"/>
      <c r="FT27" s="116"/>
      <c r="FU27" s="116"/>
      <c r="FV27" s="116"/>
      <c r="FW27" s="116"/>
      <c r="FX27" s="116"/>
      <c r="FY27" s="116"/>
      <c r="FZ27" s="116"/>
      <c r="GA27" s="116"/>
      <c r="GB27" s="116"/>
      <c r="GC27" s="116"/>
      <c r="GD27" s="116"/>
      <c r="GE27" s="116"/>
      <c r="GF27" s="116"/>
      <c r="GG27" s="116"/>
      <c r="GH27" s="116"/>
      <c r="GI27" s="116"/>
      <c r="GJ27" s="116"/>
      <c r="GK27" s="116"/>
      <c r="GL27" s="116"/>
      <c r="GM27" s="116"/>
      <c r="GN27" s="116"/>
      <c r="GO27" s="116"/>
      <c r="GP27" s="116"/>
      <c r="GQ27" s="116"/>
      <c r="GR27" s="116"/>
      <c r="GS27" s="116"/>
      <c r="GT27" s="116"/>
      <c r="GU27" s="116"/>
      <c r="GV27" s="116"/>
      <c r="GW27" s="116"/>
      <c r="GX27" s="116"/>
      <c r="GY27" s="116"/>
      <c r="GZ27" s="116"/>
      <c r="HA27" s="116"/>
      <c r="HB27" s="116"/>
      <c r="HC27" s="116"/>
      <c r="HD27" s="116"/>
      <c r="HE27" s="116"/>
      <c r="HF27" s="116"/>
      <c r="HG27" s="116"/>
      <c r="HH27" s="116"/>
      <c r="HI27" s="116"/>
      <c r="HJ27" s="116"/>
      <c r="HK27" s="116"/>
      <c r="HL27" s="116"/>
      <c r="HM27" s="116"/>
      <c r="HN27" s="116"/>
      <c r="HO27" s="116"/>
      <c r="HP27" s="116"/>
      <c r="HQ27" s="116"/>
      <c r="HR27" s="116"/>
      <c r="HS27" s="116"/>
      <c r="HT27" s="116"/>
      <c r="HU27" s="116"/>
      <c r="HV27" s="116"/>
      <c r="HW27" s="116"/>
      <c r="HX27" s="116"/>
      <c r="HY27" s="116"/>
      <c r="HZ27" s="116"/>
      <c r="IA27" s="116"/>
      <c r="IB27" s="116"/>
      <c r="IC27" s="116"/>
      <c r="ID27" s="116"/>
      <c r="IE27" s="116"/>
      <c r="IF27" s="116"/>
      <c r="IG27" s="116"/>
      <c r="IH27" s="116"/>
      <c r="II27" s="116"/>
      <c r="IJ27" s="116"/>
      <c r="IK27" s="116"/>
      <c r="IL27" s="116"/>
      <c r="IM27" s="116"/>
      <c r="IN27" s="116"/>
      <c r="IO27" s="116"/>
    </row>
    <row r="28" s="113" customFormat="1" ht="19.5" customHeight="1" spans="1:249">
      <c r="A28" s="119">
        <v>10210</v>
      </c>
      <c r="B28" s="120" t="s">
        <v>277</v>
      </c>
      <c r="C28" s="121"/>
      <c r="D28" s="121"/>
      <c r="E28" s="121"/>
      <c r="F28" s="116"/>
      <c r="G28" s="116"/>
      <c r="H28" s="116"/>
      <c r="I28" s="116"/>
      <c r="J28" s="116"/>
      <c r="K28" s="116"/>
      <c r="L28" s="116"/>
      <c r="M28" s="116"/>
      <c r="N28" s="116"/>
      <c r="O28" s="116"/>
      <c r="P28" s="116"/>
      <c r="Q28" s="116"/>
      <c r="R28" s="116"/>
      <c r="S28" s="116"/>
      <c r="T28" s="116"/>
      <c r="U28" s="116"/>
      <c r="V28" s="116"/>
      <c r="W28" s="116"/>
      <c r="X28" s="116"/>
      <c r="Y28" s="116"/>
      <c r="Z28" s="116"/>
      <c r="AA28" s="116"/>
      <c r="AB28" s="116"/>
      <c r="AC28" s="116"/>
      <c r="AD28" s="116"/>
      <c r="AE28" s="116"/>
      <c r="AF28" s="116"/>
      <c r="AG28" s="116"/>
      <c r="AH28" s="116"/>
      <c r="AI28" s="116"/>
      <c r="AJ28" s="116"/>
      <c r="AK28" s="116"/>
      <c r="AL28" s="116"/>
      <c r="AM28" s="116"/>
      <c r="AN28" s="116"/>
      <c r="AO28" s="116"/>
      <c r="AP28" s="116"/>
      <c r="AQ28" s="116"/>
      <c r="AR28" s="116"/>
      <c r="AS28" s="116"/>
      <c r="AT28" s="116"/>
      <c r="AU28" s="116"/>
      <c r="AV28" s="116"/>
      <c r="AW28" s="116"/>
      <c r="AX28" s="116"/>
      <c r="AY28" s="116"/>
      <c r="AZ28" s="116"/>
      <c r="BA28" s="116"/>
      <c r="BB28" s="116"/>
      <c r="BC28" s="116"/>
      <c r="BD28" s="116"/>
      <c r="BE28" s="116"/>
      <c r="BF28" s="116"/>
      <c r="BG28" s="116"/>
      <c r="BH28" s="116"/>
      <c r="BI28" s="116"/>
      <c r="BJ28" s="116"/>
      <c r="BK28" s="116"/>
      <c r="BL28" s="116"/>
      <c r="BM28" s="116"/>
      <c r="BN28" s="116"/>
      <c r="BO28" s="116"/>
      <c r="BP28" s="116"/>
      <c r="BQ28" s="116"/>
      <c r="BR28" s="116"/>
      <c r="BS28" s="116"/>
      <c r="BT28" s="116"/>
      <c r="BU28" s="116"/>
      <c r="BV28" s="116"/>
      <c r="BW28" s="116"/>
      <c r="BX28" s="116"/>
      <c r="BY28" s="116"/>
      <c r="BZ28" s="116"/>
      <c r="CA28" s="116"/>
      <c r="CB28" s="116"/>
      <c r="CC28" s="116"/>
      <c r="CD28" s="116"/>
      <c r="CE28" s="116"/>
      <c r="CF28" s="116"/>
      <c r="CG28" s="116"/>
      <c r="CH28" s="116"/>
      <c r="CI28" s="116"/>
      <c r="CJ28" s="116"/>
      <c r="CK28" s="116"/>
      <c r="CL28" s="116"/>
      <c r="CM28" s="116"/>
      <c r="CN28" s="116"/>
      <c r="CO28" s="116"/>
      <c r="CP28" s="116"/>
      <c r="CQ28" s="116"/>
      <c r="CR28" s="116"/>
      <c r="CS28" s="116"/>
      <c r="CT28" s="116"/>
      <c r="CU28" s="116"/>
      <c r="CV28" s="116"/>
      <c r="CW28" s="116"/>
      <c r="CX28" s="116"/>
      <c r="CY28" s="116"/>
      <c r="CZ28" s="116"/>
      <c r="DA28" s="116"/>
      <c r="DB28" s="116"/>
      <c r="DC28" s="116"/>
      <c r="DD28" s="116"/>
      <c r="DE28" s="116"/>
      <c r="DF28" s="116"/>
      <c r="DG28" s="116"/>
      <c r="DH28" s="116"/>
      <c r="DI28" s="116"/>
      <c r="DJ28" s="116"/>
      <c r="DK28" s="116"/>
      <c r="DL28" s="116"/>
      <c r="DM28" s="116"/>
      <c r="DN28" s="116"/>
      <c r="DO28" s="116"/>
      <c r="DP28" s="116"/>
      <c r="DQ28" s="116"/>
      <c r="DR28" s="116"/>
      <c r="DS28" s="116"/>
      <c r="DT28" s="116"/>
      <c r="DU28" s="116"/>
      <c r="DV28" s="116"/>
      <c r="DW28" s="116"/>
      <c r="DX28" s="116"/>
      <c r="DY28" s="116"/>
      <c r="DZ28" s="116"/>
      <c r="EA28" s="116"/>
      <c r="EB28" s="116"/>
      <c r="EC28" s="116"/>
      <c r="ED28" s="116"/>
      <c r="EE28" s="116"/>
      <c r="EF28" s="116"/>
      <c r="EG28" s="116"/>
      <c r="EH28" s="116"/>
      <c r="EI28" s="116"/>
      <c r="EJ28" s="116"/>
      <c r="EK28" s="116"/>
      <c r="EL28" s="116"/>
      <c r="EM28" s="116"/>
      <c r="EN28" s="116"/>
      <c r="EO28" s="116"/>
      <c r="EP28" s="116"/>
      <c r="EQ28" s="116"/>
      <c r="ER28" s="116"/>
      <c r="ES28" s="116"/>
      <c r="ET28" s="116"/>
      <c r="EU28" s="116"/>
      <c r="EV28" s="116"/>
      <c r="EW28" s="116"/>
      <c r="EX28" s="116"/>
      <c r="EY28" s="116"/>
      <c r="EZ28" s="116"/>
      <c r="FA28" s="116"/>
      <c r="FB28" s="116"/>
      <c r="FC28" s="116"/>
      <c r="FD28" s="116"/>
      <c r="FE28" s="116"/>
      <c r="FF28" s="116"/>
      <c r="FG28" s="116"/>
      <c r="FH28" s="116"/>
      <c r="FI28" s="116"/>
      <c r="FJ28" s="116"/>
      <c r="FK28" s="116"/>
      <c r="FL28" s="116"/>
      <c r="FM28" s="116"/>
      <c r="FN28" s="116"/>
      <c r="FO28" s="116"/>
      <c r="FP28" s="116"/>
      <c r="FQ28" s="116"/>
      <c r="FR28" s="116"/>
      <c r="FS28" s="116"/>
      <c r="FT28" s="116"/>
      <c r="FU28" s="116"/>
      <c r="FV28" s="116"/>
      <c r="FW28" s="116"/>
      <c r="FX28" s="116"/>
      <c r="FY28" s="116"/>
      <c r="FZ28" s="116"/>
      <c r="GA28" s="116"/>
      <c r="GB28" s="116"/>
      <c r="GC28" s="116"/>
      <c r="GD28" s="116"/>
      <c r="GE28" s="116"/>
      <c r="GF28" s="116"/>
      <c r="GG28" s="116"/>
      <c r="GH28" s="116"/>
      <c r="GI28" s="116"/>
      <c r="GJ28" s="116"/>
      <c r="GK28" s="116"/>
      <c r="GL28" s="116"/>
      <c r="GM28" s="116"/>
      <c r="GN28" s="116"/>
      <c r="GO28" s="116"/>
      <c r="GP28" s="116"/>
      <c r="GQ28" s="116"/>
      <c r="GR28" s="116"/>
      <c r="GS28" s="116"/>
      <c r="GT28" s="116"/>
      <c r="GU28" s="116"/>
      <c r="GV28" s="116"/>
      <c r="GW28" s="116"/>
      <c r="GX28" s="116"/>
      <c r="GY28" s="116"/>
      <c r="GZ28" s="116"/>
      <c r="HA28" s="116"/>
      <c r="HB28" s="116"/>
      <c r="HC28" s="116"/>
      <c r="HD28" s="116"/>
      <c r="HE28" s="116"/>
      <c r="HF28" s="116"/>
      <c r="HG28" s="116"/>
      <c r="HH28" s="116"/>
      <c r="HI28" s="116"/>
      <c r="HJ28" s="116"/>
      <c r="HK28" s="116"/>
      <c r="HL28" s="116"/>
      <c r="HM28" s="116"/>
      <c r="HN28" s="116"/>
      <c r="HO28" s="116"/>
      <c r="HP28" s="116"/>
      <c r="HQ28" s="116"/>
      <c r="HR28" s="116"/>
      <c r="HS28" s="116"/>
      <c r="HT28" s="116"/>
      <c r="HU28" s="116"/>
      <c r="HV28" s="116"/>
      <c r="HW28" s="116"/>
      <c r="HX28" s="116"/>
      <c r="HY28" s="116"/>
      <c r="HZ28" s="116"/>
      <c r="IA28" s="116"/>
      <c r="IB28" s="116"/>
      <c r="IC28" s="116"/>
      <c r="ID28" s="116"/>
      <c r="IE28" s="116"/>
      <c r="IF28" s="116"/>
      <c r="IG28" s="116"/>
      <c r="IH28" s="116"/>
      <c r="II28" s="116"/>
      <c r="IJ28" s="116"/>
      <c r="IK28" s="116"/>
      <c r="IL28" s="116"/>
      <c r="IM28" s="116"/>
      <c r="IN28" s="116"/>
      <c r="IO28" s="116"/>
    </row>
    <row r="29" s="113" customFormat="1" ht="19.5" customHeight="1" spans="1:249">
      <c r="A29" s="119"/>
      <c r="B29" s="121"/>
      <c r="C29" s="121"/>
      <c r="D29" s="121"/>
      <c r="E29" s="121"/>
      <c r="F29" s="116"/>
      <c r="G29" s="116"/>
      <c r="H29" s="116"/>
      <c r="I29" s="116"/>
      <c r="J29" s="116"/>
      <c r="K29" s="116"/>
      <c r="L29" s="116"/>
      <c r="M29" s="116"/>
      <c r="N29" s="116"/>
      <c r="O29" s="116"/>
      <c r="P29" s="116"/>
      <c r="Q29" s="116"/>
      <c r="R29" s="116"/>
      <c r="S29" s="116"/>
      <c r="T29" s="116"/>
      <c r="U29" s="116"/>
      <c r="V29" s="116"/>
      <c r="W29" s="116"/>
      <c r="X29" s="116"/>
      <c r="Y29" s="116"/>
      <c r="Z29" s="116"/>
      <c r="AA29" s="116"/>
      <c r="AB29" s="116"/>
      <c r="AC29" s="116"/>
      <c r="AD29" s="116"/>
      <c r="AE29" s="116"/>
      <c r="AF29" s="116"/>
      <c r="AG29" s="116"/>
      <c r="AH29" s="116"/>
      <c r="AI29" s="116"/>
      <c r="AJ29" s="116"/>
      <c r="AK29" s="116"/>
      <c r="AL29" s="116"/>
      <c r="AM29" s="116"/>
      <c r="AN29" s="116"/>
      <c r="AO29" s="116"/>
      <c r="AP29" s="116"/>
      <c r="AQ29" s="116"/>
      <c r="AR29" s="116"/>
      <c r="AS29" s="116"/>
      <c r="AT29" s="116"/>
      <c r="AU29" s="116"/>
      <c r="AV29" s="116"/>
      <c r="AW29" s="116"/>
      <c r="AX29" s="116"/>
      <c r="AY29" s="116"/>
      <c r="AZ29" s="116"/>
      <c r="BA29" s="116"/>
      <c r="BB29" s="116"/>
      <c r="BC29" s="116"/>
      <c r="BD29" s="116"/>
      <c r="BE29" s="116"/>
      <c r="BF29" s="116"/>
      <c r="BG29" s="116"/>
      <c r="BH29" s="116"/>
      <c r="BI29" s="116"/>
      <c r="BJ29" s="116"/>
      <c r="BK29" s="116"/>
      <c r="BL29" s="116"/>
      <c r="BM29" s="116"/>
      <c r="BN29" s="116"/>
      <c r="BO29" s="116"/>
      <c r="BP29" s="116"/>
      <c r="BQ29" s="116"/>
      <c r="BR29" s="116"/>
      <c r="BS29" s="116"/>
      <c r="BT29" s="116"/>
      <c r="BU29" s="116"/>
      <c r="BV29" s="116"/>
      <c r="BW29" s="116"/>
      <c r="BX29" s="116"/>
      <c r="BY29" s="116"/>
      <c r="BZ29" s="116"/>
      <c r="CA29" s="116"/>
      <c r="CB29" s="116"/>
      <c r="CC29" s="116"/>
      <c r="CD29" s="116"/>
      <c r="CE29" s="116"/>
      <c r="CF29" s="116"/>
      <c r="CG29" s="116"/>
      <c r="CH29" s="116"/>
      <c r="CI29" s="116"/>
      <c r="CJ29" s="116"/>
      <c r="CK29" s="116"/>
      <c r="CL29" s="116"/>
      <c r="CM29" s="116"/>
      <c r="CN29" s="116"/>
      <c r="CO29" s="116"/>
      <c r="CP29" s="116"/>
      <c r="CQ29" s="116"/>
      <c r="CR29" s="116"/>
      <c r="CS29" s="116"/>
      <c r="CT29" s="116"/>
      <c r="CU29" s="116"/>
      <c r="CV29" s="116"/>
      <c r="CW29" s="116"/>
      <c r="CX29" s="116"/>
      <c r="CY29" s="116"/>
      <c r="CZ29" s="116"/>
      <c r="DA29" s="116"/>
      <c r="DB29" s="116"/>
      <c r="DC29" s="116"/>
      <c r="DD29" s="116"/>
      <c r="DE29" s="116"/>
      <c r="DF29" s="116"/>
      <c r="DG29" s="116"/>
      <c r="DH29" s="116"/>
      <c r="DI29" s="116"/>
      <c r="DJ29" s="116"/>
      <c r="DK29" s="116"/>
      <c r="DL29" s="116"/>
      <c r="DM29" s="116"/>
      <c r="DN29" s="116"/>
      <c r="DO29" s="116"/>
      <c r="DP29" s="116"/>
      <c r="DQ29" s="116"/>
      <c r="DR29" s="116"/>
      <c r="DS29" s="116"/>
      <c r="DT29" s="116"/>
      <c r="DU29" s="116"/>
      <c r="DV29" s="116"/>
      <c r="DW29" s="116"/>
      <c r="DX29" s="116"/>
      <c r="DY29" s="116"/>
      <c r="DZ29" s="116"/>
      <c r="EA29" s="116"/>
      <c r="EB29" s="116"/>
      <c r="EC29" s="116"/>
      <c r="ED29" s="116"/>
      <c r="EE29" s="116"/>
      <c r="EF29" s="116"/>
      <c r="EG29" s="116"/>
      <c r="EH29" s="116"/>
      <c r="EI29" s="116"/>
      <c r="EJ29" s="116"/>
      <c r="EK29" s="116"/>
      <c r="EL29" s="116"/>
      <c r="EM29" s="116"/>
      <c r="EN29" s="116"/>
      <c r="EO29" s="116"/>
      <c r="EP29" s="116"/>
      <c r="EQ29" s="116"/>
      <c r="ER29" s="116"/>
      <c r="ES29" s="116"/>
      <c r="ET29" s="116"/>
      <c r="EU29" s="116"/>
      <c r="EV29" s="116"/>
      <c r="EW29" s="116"/>
      <c r="EX29" s="116"/>
      <c r="EY29" s="116"/>
      <c r="EZ29" s="116"/>
      <c r="FA29" s="116"/>
      <c r="FB29" s="116"/>
      <c r="FC29" s="116"/>
      <c r="FD29" s="116"/>
      <c r="FE29" s="116"/>
      <c r="FF29" s="116"/>
      <c r="FG29" s="116"/>
      <c r="FH29" s="116"/>
      <c r="FI29" s="116"/>
      <c r="FJ29" s="116"/>
      <c r="FK29" s="116"/>
      <c r="FL29" s="116"/>
      <c r="FM29" s="116"/>
      <c r="FN29" s="116"/>
      <c r="FO29" s="116"/>
      <c r="FP29" s="116"/>
      <c r="FQ29" s="116"/>
      <c r="FR29" s="116"/>
      <c r="FS29" s="116"/>
      <c r="FT29" s="116"/>
      <c r="FU29" s="116"/>
      <c r="FV29" s="116"/>
      <c r="FW29" s="116"/>
      <c r="FX29" s="116"/>
      <c r="FY29" s="116"/>
      <c r="FZ29" s="116"/>
      <c r="GA29" s="116"/>
      <c r="GB29" s="116"/>
      <c r="GC29" s="116"/>
      <c r="GD29" s="116"/>
      <c r="GE29" s="116"/>
      <c r="GF29" s="116"/>
      <c r="GG29" s="116"/>
      <c r="GH29" s="116"/>
      <c r="GI29" s="116"/>
      <c r="GJ29" s="116"/>
      <c r="GK29" s="116"/>
      <c r="GL29" s="116"/>
      <c r="GM29" s="116"/>
      <c r="GN29" s="116"/>
      <c r="GO29" s="116"/>
      <c r="GP29" s="116"/>
      <c r="GQ29" s="116"/>
      <c r="GR29" s="116"/>
      <c r="GS29" s="116"/>
      <c r="GT29" s="116"/>
      <c r="GU29" s="116"/>
      <c r="GV29" s="116"/>
      <c r="GW29" s="116"/>
      <c r="GX29" s="116"/>
      <c r="GY29" s="116"/>
      <c r="GZ29" s="116"/>
      <c r="HA29" s="116"/>
      <c r="HB29" s="116"/>
      <c r="HC29" s="116"/>
      <c r="HD29" s="116"/>
      <c r="HE29" s="116"/>
      <c r="HF29" s="116"/>
      <c r="HG29" s="116"/>
      <c r="HH29" s="116"/>
      <c r="HI29" s="116"/>
      <c r="HJ29" s="116"/>
      <c r="HK29" s="116"/>
      <c r="HL29" s="116"/>
      <c r="HM29" s="116"/>
      <c r="HN29" s="116"/>
      <c r="HO29" s="116"/>
      <c r="HP29" s="116"/>
      <c r="HQ29" s="116"/>
      <c r="HR29" s="116"/>
      <c r="HS29" s="116"/>
      <c r="HT29" s="116"/>
      <c r="HU29" s="116"/>
      <c r="HV29" s="116"/>
      <c r="HW29" s="116"/>
      <c r="HX29" s="116"/>
      <c r="HY29" s="116"/>
      <c r="HZ29" s="116"/>
      <c r="IA29" s="116"/>
      <c r="IB29" s="116"/>
      <c r="IC29" s="116"/>
      <c r="ID29" s="116"/>
      <c r="IE29" s="116"/>
      <c r="IF29" s="116"/>
      <c r="IG29" s="116"/>
      <c r="IH29" s="116"/>
      <c r="II29" s="116"/>
      <c r="IJ29" s="116"/>
      <c r="IK29" s="116"/>
      <c r="IL29" s="116"/>
      <c r="IM29" s="116"/>
      <c r="IN29" s="116"/>
      <c r="IO29" s="116"/>
    </row>
    <row r="30" s="113" customFormat="1" ht="19.5" customHeight="1" spans="1:249">
      <c r="A30" s="119">
        <v>1021001</v>
      </c>
      <c r="B30" s="120" t="s">
        <v>278</v>
      </c>
      <c r="C30" s="121"/>
      <c r="D30" s="121"/>
      <c r="E30" s="121"/>
      <c r="F30" s="116"/>
      <c r="G30" s="116"/>
      <c r="H30" s="116"/>
      <c r="I30" s="116"/>
      <c r="J30" s="116"/>
      <c r="K30" s="116"/>
      <c r="L30" s="116"/>
      <c r="M30" s="116"/>
      <c r="N30" s="116"/>
      <c r="O30" s="116"/>
      <c r="P30" s="116"/>
      <c r="Q30" s="116"/>
      <c r="R30" s="116"/>
      <c r="S30" s="116"/>
      <c r="T30" s="116"/>
      <c r="U30" s="116"/>
      <c r="V30" s="116"/>
      <c r="W30" s="116"/>
      <c r="X30" s="116"/>
      <c r="Y30" s="116"/>
      <c r="Z30" s="116"/>
      <c r="AA30" s="116"/>
      <c r="AB30" s="116"/>
      <c r="AC30" s="116"/>
      <c r="AD30" s="116"/>
      <c r="AE30" s="116"/>
      <c r="AF30" s="116"/>
      <c r="AG30" s="116"/>
      <c r="AH30" s="116"/>
      <c r="AI30" s="116"/>
      <c r="AJ30" s="116"/>
      <c r="AK30" s="116"/>
      <c r="AL30" s="116"/>
      <c r="AM30" s="116"/>
      <c r="AN30" s="116"/>
      <c r="AO30" s="116"/>
      <c r="AP30" s="116"/>
      <c r="AQ30" s="116"/>
      <c r="AR30" s="116"/>
      <c r="AS30" s="116"/>
      <c r="AT30" s="116"/>
      <c r="AU30" s="116"/>
      <c r="AV30" s="116"/>
      <c r="AW30" s="116"/>
      <c r="AX30" s="116"/>
      <c r="AY30" s="116"/>
      <c r="AZ30" s="116"/>
      <c r="BA30" s="116"/>
      <c r="BB30" s="116"/>
      <c r="BC30" s="116"/>
      <c r="BD30" s="116"/>
      <c r="BE30" s="116"/>
      <c r="BF30" s="116"/>
      <c r="BG30" s="116"/>
      <c r="BH30" s="116"/>
      <c r="BI30" s="116"/>
      <c r="BJ30" s="116"/>
      <c r="BK30" s="116"/>
      <c r="BL30" s="116"/>
      <c r="BM30" s="116"/>
      <c r="BN30" s="116"/>
      <c r="BO30" s="116"/>
      <c r="BP30" s="116"/>
      <c r="BQ30" s="116"/>
      <c r="BR30" s="116"/>
      <c r="BS30" s="116"/>
      <c r="BT30" s="116"/>
      <c r="BU30" s="116"/>
      <c r="BV30" s="116"/>
      <c r="BW30" s="116"/>
      <c r="BX30" s="116"/>
      <c r="BY30" s="116"/>
      <c r="BZ30" s="116"/>
      <c r="CA30" s="116"/>
      <c r="CB30" s="116"/>
      <c r="CC30" s="116"/>
      <c r="CD30" s="116"/>
      <c r="CE30" s="116"/>
      <c r="CF30" s="116"/>
      <c r="CG30" s="116"/>
      <c r="CH30" s="116"/>
      <c r="CI30" s="116"/>
      <c r="CJ30" s="116"/>
      <c r="CK30" s="116"/>
      <c r="CL30" s="116"/>
      <c r="CM30" s="116"/>
      <c r="CN30" s="116"/>
      <c r="CO30" s="116"/>
      <c r="CP30" s="116"/>
      <c r="CQ30" s="116"/>
      <c r="CR30" s="116"/>
      <c r="CS30" s="116"/>
      <c r="CT30" s="116"/>
      <c r="CU30" s="116"/>
      <c r="CV30" s="116"/>
      <c r="CW30" s="116"/>
      <c r="CX30" s="116"/>
      <c r="CY30" s="116"/>
      <c r="CZ30" s="116"/>
      <c r="DA30" s="116"/>
      <c r="DB30" s="116"/>
      <c r="DC30" s="116"/>
      <c r="DD30" s="116"/>
      <c r="DE30" s="116"/>
      <c r="DF30" s="116"/>
      <c r="DG30" s="116"/>
      <c r="DH30" s="116"/>
      <c r="DI30" s="116"/>
      <c r="DJ30" s="116"/>
      <c r="DK30" s="116"/>
      <c r="DL30" s="116"/>
      <c r="DM30" s="116"/>
      <c r="DN30" s="116"/>
      <c r="DO30" s="116"/>
      <c r="DP30" s="116"/>
      <c r="DQ30" s="116"/>
      <c r="DR30" s="116"/>
      <c r="DS30" s="116"/>
      <c r="DT30" s="116"/>
      <c r="DU30" s="116"/>
      <c r="DV30" s="116"/>
      <c r="DW30" s="116"/>
      <c r="DX30" s="116"/>
      <c r="DY30" s="116"/>
      <c r="DZ30" s="116"/>
      <c r="EA30" s="116"/>
      <c r="EB30" s="116"/>
      <c r="EC30" s="116"/>
      <c r="ED30" s="116"/>
      <c r="EE30" s="116"/>
      <c r="EF30" s="116"/>
      <c r="EG30" s="116"/>
      <c r="EH30" s="116"/>
      <c r="EI30" s="116"/>
      <c r="EJ30" s="116"/>
      <c r="EK30" s="116"/>
      <c r="EL30" s="116"/>
      <c r="EM30" s="116"/>
      <c r="EN30" s="116"/>
      <c r="EO30" s="116"/>
      <c r="EP30" s="116"/>
      <c r="EQ30" s="116"/>
      <c r="ER30" s="116"/>
      <c r="ES30" s="116"/>
      <c r="ET30" s="116"/>
      <c r="EU30" s="116"/>
      <c r="EV30" s="116"/>
      <c r="EW30" s="116"/>
      <c r="EX30" s="116"/>
      <c r="EY30" s="116"/>
      <c r="EZ30" s="116"/>
      <c r="FA30" s="116"/>
      <c r="FB30" s="116"/>
      <c r="FC30" s="116"/>
      <c r="FD30" s="116"/>
      <c r="FE30" s="116"/>
      <c r="FF30" s="116"/>
      <c r="FG30" s="116"/>
      <c r="FH30" s="116"/>
      <c r="FI30" s="116"/>
      <c r="FJ30" s="116"/>
      <c r="FK30" s="116"/>
      <c r="FL30" s="116"/>
      <c r="FM30" s="116"/>
      <c r="FN30" s="116"/>
      <c r="FO30" s="116"/>
      <c r="FP30" s="116"/>
      <c r="FQ30" s="116"/>
      <c r="FR30" s="116"/>
      <c r="FS30" s="116"/>
      <c r="FT30" s="116"/>
      <c r="FU30" s="116"/>
      <c r="FV30" s="116"/>
      <c r="FW30" s="116"/>
      <c r="FX30" s="116"/>
      <c r="FY30" s="116"/>
      <c r="FZ30" s="116"/>
      <c r="GA30" s="116"/>
      <c r="GB30" s="116"/>
      <c r="GC30" s="116"/>
      <c r="GD30" s="116"/>
      <c r="GE30" s="116"/>
      <c r="GF30" s="116"/>
      <c r="GG30" s="116"/>
      <c r="GH30" s="116"/>
      <c r="GI30" s="116"/>
      <c r="GJ30" s="116"/>
      <c r="GK30" s="116"/>
      <c r="GL30" s="116"/>
      <c r="GM30" s="116"/>
      <c r="GN30" s="116"/>
      <c r="GO30" s="116"/>
      <c r="GP30" s="116"/>
      <c r="GQ30" s="116"/>
      <c r="GR30" s="116"/>
      <c r="GS30" s="116"/>
      <c r="GT30" s="116"/>
      <c r="GU30" s="116"/>
      <c r="GV30" s="116"/>
      <c r="GW30" s="116"/>
      <c r="GX30" s="116"/>
      <c r="GY30" s="116"/>
      <c r="GZ30" s="116"/>
      <c r="HA30" s="116"/>
      <c r="HB30" s="116"/>
      <c r="HC30" s="116"/>
      <c r="HD30" s="116"/>
      <c r="HE30" s="116"/>
      <c r="HF30" s="116"/>
      <c r="HG30" s="116"/>
      <c r="HH30" s="116"/>
      <c r="HI30" s="116"/>
      <c r="HJ30" s="116"/>
      <c r="HK30" s="116"/>
      <c r="HL30" s="116"/>
      <c r="HM30" s="116"/>
      <c r="HN30" s="116"/>
      <c r="HO30" s="116"/>
      <c r="HP30" s="116"/>
      <c r="HQ30" s="116"/>
      <c r="HR30" s="116"/>
      <c r="HS30" s="116"/>
      <c r="HT30" s="116"/>
      <c r="HU30" s="116"/>
      <c r="HV30" s="116"/>
      <c r="HW30" s="116"/>
      <c r="HX30" s="116"/>
      <c r="HY30" s="116"/>
      <c r="HZ30" s="116"/>
      <c r="IA30" s="116"/>
      <c r="IB30" s="116"/>
      <c r="IC30" s="116"/>
      <c r="ID30" s="116"/>
      <c r="IE30" s="116"/>
      <c r="IF30" s="116"/>
      <c r="IG30" s="116"/>
      <c r="IH30" s="116"/>
      <c r="II30" s="116"/>
      <c r="IJ30" s="116"/>
      <c r="IK30" s="116"/>
      <c r="IL30" s="116"/>
      <c r="IM30" s="116"/>
      <c r="IN30" s="116"/>
      <c r="IO30" s="116"/>
    </row>
    <row r="31" s="113" customFormat="1" ht="19.5" customHeight="1" spans="1:249">
      <c r="A31" s="119"/>
      <c r="B31" s="121"/>
      <c r="C31" s="121"/>
      <c r="D31" s="121"/>
      <c r="E31" s="121"/>
      <c r="F31" s="116"/>
      <c r="G31" s="116"/>
      <c r="H31" s="116"/>
      <c r="I31" s="116"/>
      <c r="J31" s="116"/>
      <c r="K31" s="116"/>
      <c r="L31" s="116"/>
      <c r="M31" s="116"/>
      <c r="N31" s="116"/>
      <c r="O31" s="116"/>
      <c r="P31" s="116"/>
      <c r="Q31" s="116"/>
      <c r="R31" s="116"/>
      <c r="S31" s="116"/>
      <c r="T31" s="116"/>
      <c r="U31" s="116"/>
      <c r="V31" s="116"/>
      <c r="W31" s="116"/>
      <c r="X31" s="116"/>
      <c r="Y31" s="116"/>
      <c r="Z31" s="116"/>
      <c r="AA31" s="116"/>
      <c r="AB31" s="116"/>
      <c r="AC31" s="116"/>
      <c r="AD31" s="116"/>
      <c r="AE31" s="116"/>
      <c r="AF31" s="116"/>
      <c r="AG31" s="116"/>
      <c r="AH31" s="116"/>
      <c r="AI31" s="116"/>
      <c r="AJ31" s="116"/>
      <c r="AK31" s="116"/>
      <c r="AL31" s="116"/>
      <c r="AM31" s="116"/>
      <c r="AN31" s="116"/>
      <c r="AO31" s="116"/>
      <c r="AP31" s="116"/>
      <c r="AQ31" s="116"/>
      <c r="AR31" s="116"/>
      <c r="AS31" s="116"/>
      <c r="AT31" s="116"/>
      <c r="AU31" s="116"/>
      <c r="AV31" s="116"/>
      <c r="AW31" s="116"/>
      <c r="AX31" s="116"/>
      <c r="AY31" s="116"/>
      <c r="AZ31" s="116"/>
      <c r="BA31" s="116"/>
      <c r="BB31" s="116"/>
      <c r="BC31" s="116"/>
      <c r="BD31" s="116"/>
      <c r="BE31" s="116"/>
      <c r="BF31" s="116"/>
      <c r="BG31" s="116"/>
      <c r="BH31" s="116"/>
      <c r="BI31" s="116"/>
      <c r="BJ31" s="116"/>
      <c r="BK31" s="116"/>
      <c r="BL31" s="116"/>
      <c r="BM31" s="116"/>
      <c r="BN31" s="116"/>
      <c r="BO31" s="116"/>
      <c r="BP31" s="116"/>
      <c r="BQ31" s="116"/>
      <c r="BR31" s="116"/>
      <c r="BS31" s="116"/>
      <c r="BT31" s="116"/>
      <c r="BU31" s="116"/>
      <c r="BV31" s="116"/>
      <c r="BW31" s="116"/>
      <c r="BX31" s="116"/>
      <c r="BY31" s="116"/>
      <c r="BZ31" s="116"/>
      <c r="CA31" s="116"/>
      <c r="CB31" s="116"/>
      <c r="CC31" s="116"/>
      <c r="CD31" s="116"/>
      <c r="CE31" s="116"/>
      <c r="CF31" s="116"/>
      <c r="CG31" s="116"/>
      <c r="CH31" s="116"/>
      <c r="CI31" s="116"/>
      <c r="CJ31" s="116"/>
      <c r="CK31" s="116"/>
      <c r="CL31" s="116"/>
      <c r="CM31" s="116"/>
      <c r="CN31" s="116"/>
      <c r="CO31" s="116"/>
      <c r="CP31" s="116"/>
      <c r="CQ31" s="116"/>
      <c r="CR31" s="116"/>
      <c r="CS31" s="116"/>
      <c r="CT31" s="116"/>
      <c r="CU31" s="116"/>
      <c r="CV31" s="116"/>
      <c r="CW31" s="116"/>
      <c r="CX31" s="116"/>
      <c r="CY31" s="116"/>
      <c r="CZ31" s="116"/>
      <c r="DA31" s="116"/>
      <c r="DB31" s="116"/>
      <c r="DC31" s="116"/>
      <c r="DD31" s="116"/>
      <c r="DE31" s="116"/>
      <c r="DF31" s="116"/>
      <c r="DG31" s="116"/>
      <c r="DH31" s="116"/>
      <c r="DI31" s="116"/>
      <c r="DJ31" s="116"/>
      <c r="DK31" s="116"/>
      <c r="DL31" s="116"/>
      <c r="DM31" s="116"/>
      <c r="DN31" s="116"/>
      <c r="DO31" s="116"/>
      <c r="DP31" s="116"/>
      <c r="DQ31" s="116"/>
      <c r="DR31" s="116"/>
      <c r="DS31" s="116"/>
      <c r="DT31" s="116"/>
      <c r="DU31" s="116"/>
      <c r="DV31" s="116"/>
      <c r="DW31" s="116"/>
      <c r="DX31" s="116"/>
      <c r="DY31" s="116"/>
      <c r="DZ31" s="116"/>
      <c r="EA31" s="116"/>
      <c r="EB31" s="116"/>
      <c r="EC31" s="116"/>
      <c r="ED31" s="116"/>
      <c r="EE31" s="116"/>
      <c r="EF31" s="116"/>
      <c r="EG31" s="116"/>
      <c r="EH31" s="116"/>
      <c r="EI31" s="116"/>
      <c r="EJ31" s="116"/>
      <c r="EK31" s="116"/>
      <c r="EL31" s="116"/>
      <c r="EM31" s="116"/>
      <c r="EN31" s="116"/>
      <c r="EO31" s="116"/>
      <c r="EP31" s="116"/>
      <c r="EQ31" s="116"/>
      <c r="ER31" s="116"/>
      <c r="ES31" s="116"/>
      <c r="ET31" s="116"/>
      <c r="EU31" s="116"/>
      <c r="EV31" s="116"/>
      <c r="EW31" s="116"/>
      <c r="EX31" s="116"/>
      <c r="EY31" s="116"/>
      <c r="EZ31" s="116"/>
      <c r="FA31" s="116"/>
      <c r="FB31" s="116"/>
      <c r="FC31" s="116"/>
      <c r="FD31" s="116"/>
      <c r="FE31" s="116"/>
      <c r="FF31" s="116"/>
      <c r="FG31" s="116"/>
      <c r="FH31" s="116"/>
      <c r="FI31" s="116"/>
      <c r="FJ31" s="116"/>
      <c r="FK31" s="116"/>
      <c r="FL31" s="116"/>
      <c r="FM31" s="116"/>
      <c r="FN31" s="116"/>
      <c r="FO31" s="116"/>
      <c r="FP31" s="116"/>
      <c r="FQ31" s="116"/>
      <c r="FR31" s="116"/>
      <c r="FS31" s="116"/>
      <c r="FT31" s="116"/>
      <c r="FU31" s="116"/>
      <c r="FV31" s="116"/>
      <c r="FW31" s="116"/>
      <c r="FX31" s="116"/>
      <c r="FY31" s="116"/>
      <c r="FZ31" s="116"/>
      <c r="GA31" s="116"/>
      <c r="GB31" s="116"/>
      <c r="GC31" s="116"/>
      <c r="GD31" s="116"/>
      <c r="GE31" s="116"/>
      <c r="GF31" s="116"/>
      <c r="GG31" s="116"/>
      <c r="GH31" s="116"/>
      <c r="GI31" s="116"/>
      <c r="GJ31" s="116"/>
      <c r="GK31" s="116"/>
      <c r="GL31" s="116"/>
      <c r="GM31" s="116"/>
      <c r="GN31" s="116"/>
      <c r="GO31" s="116"/>
      <c r="GP31" s="116"/>
      <c r="GQ31" s="116"/>
      <c r="GR31" s="116"/>
      <c r="GS31" s="116"/>
      <c r="GT31" s="116"/>
      <c r="GU31" s="116"/>
      <c r="GV31" s="116"/>
      <c r="GW31" s="116"/>
      <c r="GX31" s="116"/>
      <c r="GY31" s="116"/>
      <c r="GZ31" s="116"/>
      <c r="HA31" s="116"/>
      <c r="HB31" s="116"/>
      <c r="HC31" s="116"/>
      <c r="HD31" s="116"/>
      <c r="HE31" s="116"/>
      <c r="HF31" s="116"/>
      <c r="HG31" s="116"/>
      <c r="HH31" s="116"/>
      <c r="HI31" s="116"/>
      <c r="HJ31" s="116"/>
      <c r="HK31" s="116"/>
      <c r="HL31" s="116"/>
      <c r="HM31" s="116"/>
      <c r="HN31" s="116"/>
      <c r="HO31" s="116"/>
      <c r="HP31" s="116"/>
      <c r="HQ31" s="116"/>
      <c r="HR31" s="116"/>
      <c r="HS31" s="116"/>
      <c r="HT31" s="116"/>
      <c r="HU31" s="116"/>
      <c r="HV31" s="116"/>
      <c r="HW31" s="116"/>
      <c r="HX31" s="116"/>
      <c r="HY31" s="116"/>
      <c r="HZ31" s="116"/>
      <c r="IA31" s="116"/>
      <c r="IB31" s="116"/>
      <c r="IC31" s="116"/>
      <c r="ID31" s="116"/>
      <c r="IE31" s="116"/>
      <c r="IF31" s="116"/>
      <c r="IG31" s="116"/>
      <c r="IH31" s="116"/>
      <c r="II31" s="116"/>
      <c r="IJ31" s="116"/>
      <c r="IK31" s="116"/>
      <c r="IL31" s="116"/>
      <c r="IM31" s="116"/>
      <c r="IN31" s="116"/>
      <c r="IO31" s="116"/>
    </row>
    <row r="32" s="113" customFormat="1" ht="19.5" customHeight="1" spans="1:249">
      <c r="A32" s="119">
        <v>1021002</v>
      </c>
      <c r="B32" s="120" t="s">
        <v>279</v>
      </c>
      <c r="C32" s="121"/>
      <c r="D32" s="121"/>
      <c r="E32" s="121"/>
      <c r="F32" s="116"/>
      <c r="G32" s="116"/>
      <c r="H32" s="116"/>
      <c r="I32" s="116"/>
      <c r="J32" s="116"/>
      <c r="K32" s="116"/>
      <c r="L32" s="116"/>
      <c r="M32" s="116"/>
      <c r="N32" s="116"/>
      <c r="O32" s="116"/>
      <c r="P32" s="116"/>
      <c r="Q32" s="116"/>
      <c r="R32" s="116"/>
      <c r="S32" s="116"/>
      <c r="T32" s="116"/>
      <c r="U32" s="116"/>
      <c r="V32" s="116"/>
      <c r="W32" s="116"/>
      <c r="X32" s="116"/>
      <c r="Y32" s="116"/>
      <c r="Z32" s="116"/>
      <c r="AA32" s="116"/>
      <c r="AB32" s="116"/>
      <c r="AC32" s="116"/>
      <c r="AD32" s="116"/>
      <c r="AE32" s="116"/>
      <c r="AF32" s="116"/>
      <c r="AG32" s="116"/>
      <c r="AH32" s="116"/>
      <c r="AI32" s="116"/>
      <c r="AJ32" s="116"/>
      <c r="AK32" s="116"/>
      <c r="AL32" s="116"/>
      <c r="AM32" s="116"/>
      <c r="AN32" s="116"/>
      <c r="AO32" s="116"/>
      <c r="AP32" s="116"/>
      <c r="AQ32" s="116"/>
      <c r="AR32" s="116"/>
      <c r="AS32" s="116"/>
      <c r="AT32" s="116"/>
      <c r="AU32" s="116"/>
      <c r="AV32" s="116"/>
      <c r="AW32" s="116"/>
      <c r="AX32" s="116"/>
      <c r="AY32" s="116"/>
      <c r="AZ32" s="116"/>
      <c r="BA32" s="116"/>
      <c r="BB32" s="116"/>
      <c r="BC32" s="116"/>
      <c r="BD32" s="116"/>
      <c r="BE32" s="116"/>
      <c r="BF32" s="116"/>
      <c r="BG32" s="116"/>
      <c r="BH32" s="116"/>
      <c r="BI32" s="116"/>
      <c r="BJ32" s="116"/>
      <c r="BK32" s="116"/>
      <c r="BL32" s="116"/>
      <c r="BM32" s="116"/>
      <c r="BN32" s="116"/>
      <c r="BO32" s="116"/>
      <c r="BP32" s="116"/>
      <c r="BQ32" s="116"/>
      <c r="BR32" s="116"/>
      <c r="BS32" s="116"/>
      <c r="BT32" s="116"/>
      <c r="BU32" s="116"/>
      <c r="BV32" s="116"/>
      <c r="BW32" s="116"/>
      <c r="BX32" s="116"/>
      <c r="BY32" s="116"/>
      <c r="BZ32" s="116"/>
      <c r="CA32" s="116"/>
      <c r="CB32" s="116"/>
      <c r="CC32" s="116"/>
      <c r="CD32" s="116"/>
      <c r="CE32" s="116"/>
      <c r="CF32" s="116"/>
      <c r="CG32" s="116"/>
      <c r="CH32" s="116"/>
      <c r="CI32" s="116"/>
      <c r="CJ32" s="116"/>
      <c r="CK32" s="116"/>
      <c r="CL32" s="116"/>
      <c r="CM32" s="116"/>
      <c r="CN32" s="116"/>
      <c r="CO32" s="116"/>
      <c r="CP32" s="116"/>
      <c r="CQ32" s="116"/>
      <c r="CR32" s="116"/>
      <c r="CS32" s="116"/>
      <c r="CT32" s="116"/>
      <c r="CU32" s="116"/>
      <c r="CV32" s="116"/>
      <c r="CW32" s="116"/>
      <c r="CX32" s="116"/>
      <c r="CY32" s="116"/>
      <c r="CZ32" s="116"/>
      <c r="DA32" s="116"/>
      <c r="DB32" s="116"/>
      <c r="DC32" s="116"/>
      <c r="DD32" s="116"/>
      <c r="DE32" s="116"/>
      <c r="DF32" s="116"/>
      <c r="DG32" s="116"/>
      <c r="DH32" s="116"/>
      <c r="DI32" s="116"/>
      <c r="DJ32" s="116"/>
      <c r="DK32" s="116"/>
      <c r="DL32" s="116"/>
      <c r="DM32" s="116"/>
      <c r="DN32" s="116"/>
      <c r="DO32" s="116"/>
      <c r="DP32" s="116"/>
      <c r="DQ32" s="116"/>
      <c r="DR32" s="116"/>
      <c r="DS32" s="116"/>
      <c r="DT32" s="116"/>
      <c r="DU32" s="116"/>
      <c r="DV32" s="116"/>
      <c r="DW32" s="116"/>
      <c r="DX32" s="116"/>
      <c r="DY32" s="116"/>
      <c r="DZ32" s="116"/>
      <c r="EA32" s="116"/>
      <c r="EB32" s="116"/>
      <c r="EC32" s="116"/>
      <c r="ED32" s="116"/>
      <c r="EE32" s="116"/>
      <c r="EF32" s="116"/>
      <c r="EG32" s="116"/>
      <c r="EH32" s="116"/>
      <c r="EI32" s="116"/>
      <c r="EJ32" s="116"/>
      <c r="EK32" s="116"/>
      <c r="EL32" s="116"/>
      <c r="EM32" s="116"/>
      <c r="EN32" s="116"/>
      <c r="EO32" s="116"/>
      <c r="EP32" s="116"/>
      <c r="EQ32" s="116"/>
      <c r="ER32" s="116"/>
      <c r="ES32" s="116"/>
      <c r="ET32" s="116"/>
      <c r="EU32" s="116"/>
      <c r="EV32" s="116"/>
      <c r="EW32" s="116"/>
      <c r="EX32" s="116"/>
      <c r="EY32" s="116"/>
      <c r="EZ32" s="116"/>
      <c r="FA32" s="116"/>
      <c r="FB32" s="116"/>
      <c r="FC32" s="116"/>
      <c r="FD32" s="116"/>
      <c r="FE32" s="116"/>
      <c r="FF32" s="116"/>
      <c r="FG32" s="116"/>
      <c r="FH32" s="116"/>
      <c r="FI32" s="116"/>
      <c r="FJ32" s="116"/>
      <c r="FK32" s="116"/>
      <c r="FL32" s="116"/>
      <c r="FM32" s="116"/>
      <c r="FN32" s="116"/>
      <c r="FO32" s="116"/>
      <c r="FP32" s="116"/>
      <c r="FQ32" s="116"/>
      <c r="FR32" s="116"/>
      <c r="FS32" s="116"/>
      <c r="FT32" s="116"/>
      <c r="FU32" s="116"/>
      <c r="FV32" s="116"/>
      <c r="FW32" s="116"/>
      <c r="FX32" s="116"/>
      <c r="FY32" s="116"/>
      <c r="FZ32" s="116"/>
      <c r="GA32" s="116"/>
      <c r="GB32" s="116"/>
      <c r="GC32" s="116"/>
      <c r="GD32" s="116"/>
      <c r="GE32" s="116"/>
      <c r="GF32" s="116"/>
      <c r="GG32" s="116"/>
      <c r="GH32" s="116"/>
      <c r="GI32" s="116"/>
      <c r="GJ32" s="116"/>
      <c r="GK32" s="116"/>
      <c r="GL32" s="116"/>
      <c r="GM32" s="116"/>
      <c r="GN32" s="116"/>
      <c r="GO32" s="116"/>
      <c r="GP32" s="116"/>
      <c r="GQ32" s="116"/>
      <c r="GR32" s="116"/>
      <c r="GS32" s="116"/>
      <c r="GT32" s="116"/>
      <c r="GU32" s="116"/>
      <c r="GV32" s="116"/>
      <c r="GW32" s="116"/>
      <c r="GX32" s="116"/>
      <c r="GY32" s="116"/>
      <c r="GZ32" s="116"/>
      <c r="HA32" s="116"/>
      <c r="HB32" s="116"/>
      <c r="HC32" s="116"/>
      <c r="HD32" s="116"/>
      <c r="HE32" s="116"/>
      <c r="HF32" s="116"/>
      <c r="HG32" s="116"/>
      <c r="HH32" s="116"/>
      <c r="HI32" s="116"/>
      <c r="HJ32" s="116"/>
      <c r="HK32" s="116"/>
      <c r="HL32" s="116"/>
      <c r="HM32" s="116"/>
      <c r="HN32" s="116"/>
      <c r="HO32" s="116"/>
      <c r="HP32" s="116"/>
      <c r="HQ32" s="116"/>
      <c r="HR32" s="116"/>
      <c r="HS32" s="116"/>
      <c r="HT32" s="116"/>
      <c r="HU32" s="116"/>
      <c r="HV32" s="116"/>
      <c r="HW32" s="116"/>
      <c r="HX32" s="116"/>
      <c r="HY32" s="116"/>
      <c r="HZ32" s="116"/>
      <c r="IA32" s="116"/>
      <c r="IB32" s="116"/>
      <c r="IC32" s="116"/>
      <c r="ID32" s="116"/>
      <c r="IE32" s="116"/>
      <c r="IF32" s="116"/>
      <c r="IG32" s="116"/>
      <c r="IH32" s="116"/>
      <c r="II32" s="116"/>
      <c r="IJ32" s="116"/>
      <c r="IK32" s="116"/>
      <c r="IL32" s="116"/>
      <c r="IM32" s="116"/>
      <c r="IN32" s="116"/>
      <c r="IO32" s="116"/>
    </row>
    <row r="33" s="113" customFormat="1" ht="19.5" customHeight="1" spans="1:249">
      <c r="A33" s="119"/>
      <c r="B33" s="121"/>
      <c r="C33" s="121"/>
      <c r="D33" s="121"/>
      <c r="E33" s="121"/>
      <c r="F33" s="116"/>
      <c r="G33" s="116"/>
      <c r="H33" s="116"/>
      <c r="I33" s="116"/>
      <c r="J33" s="116"/>
      <c r="K33" s="116"/>
      <c r="L33" s="116"/>
      <c r="M33" s="116"/>
      <c r="N33" s="116"/>
      <c r="O33" s="116"/>
      <c r="P33" s="116"/>
      <c r="Q33" s="116"/>
      <c r="R33" s="116"/>
      <c r="S33" s="116"/>
      <c r="T33" s="116"/>
      <c r="U33" s="116"/>
      <c r="V33" s="116"/>
      <c r="W33" s="116"/>
      <c r="X33" s="116"/>
      <c r="Y33" s="116"/>
      <c r="Z33" s="116"/>
      <c r="AA33" s="116"/>
      <c r="AB33" s="116"/>
      <c r="AC33" s="116"/>
      <c r="AD33" s="116"/>
      <c r="AE33" s="116"/>
      <c r="AF33" s="116"/>
      <c r="AG33" s="116"/>
      <c r="AH33" s="116"/>
      <c r="AI33" s="116"/>
      <c r="AJ33" s="116"/>
      <c r="AK33" s="116"/>
      <c r="AL33" s="116"/>
      <c r="AM33" s="116"/>
      <c r="AN33" s="116"/>
      <c r="AO33" s="116"/>
      <c r="AP33" s="116"/>
      <c r="AQ33" s="116"/>
      <c r="AR33" s="116"/>
      <c r="AS33" s="116"/>
      <c r="AT33" s="116"/>
      <c r="AU33" s="116"/>
      <c r="AV33" s="116"/>
      <c r="AW33" s="116"/>
      <c r="AX33" s="116"/>
      <c r="AY33" s="116"/>
      <c r="AZ33" s="116"/>
      <c r="BA33" s="116"/>
      <c r="BB33" s="116"/>
      <c r="BC33" s="116"/>
      <c r="BD33" s="116"/>
      <c r="BE33" s="116"/>
      <c r="BF33" s="116"/>
      <c r="BG33" s="116"/>
      <c r="BH33" s="116"/>
      <c r="BI33" s="116"/>
      <c r="BJ33" s="116"/>
      <c r="BK33" s="116"/>
      <c r="BL33" s="116"/>
      <c r="BM33" s="116"/>
      <c r="BN33" s="116"/>
      <c r="BO33" s="116"/>
      <c r="BP33" s="116"/>
      <c r="BQ33" s="116"/>
      <c r="BR33" s="116"/>
      <c r="BS33" s="116"/>
      <c r="BT33" s="116"/>
      <c r="BU33" s="116"/>
      <c r="BV33" s="116"/>
      <c r="BW33" s="116"/>
      <c r="BX33" s="116"/>
      <c r="BY33" s="116"/>
      <c r="BZ33" s="116"/>
      <c r="CA33" s="116"/>
      <c r="CB33" s="116"/>
      <c r="CC33" s="116"/>
      <c r="CD33" s="116"/>
      <c r="CE33" s="116"/>
      <c r="CF33" s="116"/>
      <c r="CG33" s="116"/>
      <c r="CH33" s="116"/>
      <c r="CI33" s="116"/>
      <c r="CJ33" s="116"/>
      <c r="CK33" s="116"/>
      <c r="CL33" s="116"/>
      <c r="CM33" s="116"/>
      <c r="CN33" s="116"/>
      <c r="CO33" s="116"/>
      <c r="CP33" s="116"/>
      <c r="CQ33" s="116"/>
      <c r="CR33" s="116"/>
      <c r="CS33" s="116"/>
      <c r="CT33" s="116"/>
      <c r="CU33" s="116"/>
      <c r="CV33" s="116"/>
      <c r="CW33" s="116"/>
      <c r="CX33" s="116"/>
      <c r="CY33" s="116"/>
      <c r="CZ33" s="116"/>
      <c r="DA33" s="116"/>
      <c r="DB33" s="116"/>
      <c r="DC33" s="116"/>
      <c r="DD33" s="116"/>
      <c r="DE33" s="116"/>
      <c r="DF33" s="116"/>
      <c r="DG33" s="116"/>
      <c r="DH33" s="116"/>
      <c r="DI33" s="116"/>
      <c r="DJ33" s="116"/>
      <c r="DK33" s="116"/>
      <c r="DL33" s="116"/>
      <c r="DM33" s="116"/>
      <c r="DN33" s="116"/>
      <c r="DO33" s="116"/>
      <c r="DP33" s="116"/>
      <c r="DQ33" s="116"/>
      <c r="DR33" s="116"/>
      <c r="DS33" s="116"/>
      <c r="DT33" s="116"/>
      <c r="DU33" s="116"/>
      <c r="DV33" s="116"/>
      <c r="DW33" s="116"/>
      <c r="DX33" s="116"/>
      <c r="DY33" s="116"/>
      <c r="DZ33" s="116"/>
      <c r="EA33" s="116"/>
      <c r="EB33" s="116"/>
      <c r="EC33" s="116"/>
      <c r="ED33" s="116"/>
      <c r="EE33" s="116"/>
      <c r="EF33" s="116"/>
      <c r="EG33" s="116"/>
      <c r="EH33" s="116"/>
      <c r="EI33" s="116"/>
      <c r="EJ33" s="116"/>
      <c r="EK33" s="116"/>
      <c r="EL33" s="116"/>
      <c r="EM33" s="116"/>
      <c r="EN33" s="116"/>
      <c r="EO33" s="116"/>
      <c r="EP33" s="116"/>
      <c r="EQ33" s="116"/>
      <c r="ER33" s="116"/>
      <c r="ES33" s="116"/>
      <c r="ET33" s="116"/>
      <c r="EU33" s="116"/>
      <c r="EV33" s="116"/>
      <c r="EW33" s="116"/>
      <c r="EX33" s="116"/>
      <c r="EY33" s="116"/>
      <c r="EZ33" s="116"/>
      <c r="FA33" s="116"/>
      <c r="FB33" s="116"/>
      <c r="FC33" s="116"/>
      <c r="FD33" s="116"/>
      <c r="FE33" s="116"/>
      <c r="FF33" s="116"/>
      <c r="FG33" s="116"/>
      <c r="FH33" s="116"/>
      <c r="FI33" s="116"/>
      <c r="FJ33" s="116"/>
      <c r="FK33" s="116"/>
      <c r="FL33" s="116"/>
      <c r="FM33" s="116"/>
      <c r="FN33" s="116"/>
      <c r="FO33" s="116"/>
      <c r="FP33" s="116"/>
      <c r="FQ33" s="116"/>
      <c r="FR33" s="116"/>
      <c r="FS33" s="116"/>
      <c r="FT33" s="116"/>
      <c r="FU33" s="116"/>
      <c r="FV33" s="116"/>
      <c r="FW33" s="116"/>
      <c r="FX33" s="116"/>
      <c r="FY33" s="116"/>
      <c r="FZ33" s="116"/>
      <c r="GA33" s="116"/>
      <c r="GB33" s="116"/>
      <c r="GC33" s="116"/>
      <c r="GD33" s="116"/>
      <c r="GE33" s="116"/>
      <c r="GF33" s="116"/>
      <c r="GG33" s="116"/>
      <c r="GH33" s="116"/>
      <c r="GI33" s="116"/>
      <c r="GJ33" s="116"/>
      <c r="GK33" s="116"/>
      <c r="GL33" s="116"/>
      <c r="GM33" s="116"/>
      <c r="GN33" s="116"/>
      <c r="GO33" s="116"/>
      <c r="GP33" s="116"/>
      <c r="GQ33" s="116"/>
      <c r="GR33" s="116"/>
      <c r="GS33" s="116"/>
      <c r="GT33" s="116"/>
      <c r="GU33" s="116"/>
      <c r="GV33" s="116"/>
      <c r="GW33" s="116"/>
      <c r="GX33" s="116"/>
      <c r="GY33" s="116"/>
      <c r="GZ33" s="116"/>
      <c r="HA33" s="116"/>
      <c r="HB33" s="116"/>
      <c r="HC33" s="116"/>
      <c r="HD33" s="116"/>
      <c r="HE33" s="116"/>
      <c r="HF33" s="116"/>
      <c r="HG33" s="116"/>
      <c r="HH33" s="116"/>
      <c r="HI33" s="116"/>
      <c r="HJ33" s="116"/>
      <c r="HK33" s="116"/>
      <c r="HL33" s="116"/>
      <c r="HM33" s="116"/>
      <c r="HN33" s="116"/>
      <c r="HO33" s="116"/>
      <c r="HP33" s="116"/>
      <c r="HQ33" s="116"/>
      <c r="HR33" s="116"/>
      <c r="HS33" s="116"/>
      <c r="HT33" s="116"/>
      <c r="HU33" s="116"/>
      <c r="HV33" s="116"/>
      <c r="HW33" s="116"/>
      <c r="HX33" s="116"/>
      <c r="HY33" s="116"/>
      <c r="HZ33" s="116"/>
      <c r="IA33" s="116"/>
      <c r="IB33" s="116"/>
      <c r="IC33" s="116"/>
      <c r="ID33" s="116"/>
      <c r="IE33" s="116"/>
      <c r="IF33" s="116"/>
      <c r="IG33" s="116"/>
      <c r="IH33" s="116"/>
      <c r="II33" s="116"/>
      <c r="IJ33" s="116"/>
      <c r="IK33" s="116"/>
      <c r="IL33" s="116"/>
      <c r="IM33" s="116"/>
      <c r="IN33" s="116"/>
      <c r="IO33" s="116"/>
    </row>
    <row r="34" s="113" customFormat="1" ht="19.5" customHeight="1" spans="1:249">
      <c r="A34" s="119">
        <v>1021003</v>
      </c>
      <c r="B34" s="120" t="s">
        <v>280</v>
      </c>
      <c r="C34" s="121"/>
      <c r="D34" s="121"/>
      <c r="E34" s="121"/>
      <c r="F34" s="116"/>
      <c r="G34" s="116"/>
      <c r="H34" s="116"/>
      <c r="I34" s="116"/>
      <c r="J34" s="116"/>
      <c r="K34" s="116"/>
      <c r="L34" s="116"/>
      <c r="M34" s="116"/>
      <c r="N34" s="116"/>
      <c r="O34" s="116"/>
      <c r="P34" s="116"/>
      <c r="Q34" s="116"/>
      <c r="R34" s="116"/>
      <c r="S34" s="116"/>
      <c r="T34" s="116"/>
      <c r="U34" s="116"/>
      <c r="V34" s="116"/>
      <c r="W34" s="116"/>
      <c r="X34" s="116"/>
      <c r="Y34" s="116"/>
      <c r="Z34" s="116"/>
      <c r="AA34" s="116"/>
      <c r="AB34" s="116"/>
      <c r="AC34" s="116"/>
      <c r="AD34" s="116"/>
      <c r="AE34" s="116"/>
      <c r="AF34" s="116"/>
      <c r="AG34" s="116"/>
      <c r="AH34" s="116"/>
      <c r="AI34" s="116"/>
      <c r="AJ34" s="116"/>
      <c r="AK34" s="116"/>
      <c r="AL34" s="116"/>
      <c r="AM34" s="116"/>
      <c r="AN34" s="116"/>
      <c r="AO34" s="116"/>
      <c r="AP34" s="116"/>
      <c r="AQ34" s="116"/>
      <c r="AR34" s="116"/>
      <c r="AS34" s="116"/>
      <c r="AT34" s="116"/>
      <c r="AU34" s="116"/>
      <c r="AV34" s="116"/>
      <c r="AW34" s="116"/>
      <c r="AX34" s="116"/>
      <c r="AY34" s="116"/>
      <c r="AZ34" s="116"/>
      <c r="BA34" s="116"/>
      <c r="BB34" s="116"/>
      <c r="BC34" s="116"/>
      <c r="BD34" s="116"/>
      <c r="BE34" s="116"/>
      <c r="BF34" s="116"/>
      <c r="BG34" s="116"/>
      <c r="BH34" s="116"/>
      <c r="BI34" s="116"/>
      <c r="BJ34" s="116"/>
      <c r="BK34" s="116"/>
      <c r="BL34" s="116"/>
      <c r="BM34" s="116"/>
      <c r="BN34" s="116"/>
      <c r="BO34" s="116"/>
      <c r="BP34" s="116"/>
      <c r="BQ34" s="116"/>
      <c r="BR34" s="116"/>
      <c r="BS34" s="116"/>
      <c r="BT34" s="116"/>
      <c r="BU34" s="116"/>
      <c r="BV34" s="116"/>
      <c r="BW34" s="116"/>
      <c r="BX34" s="116"/>
      <c r="BY34" s="116"/>
      <c r="BZ34" s="116"/>
      <c r="CA34" s="116"/>
      <c r="CB34" s="116"/>
      <c r="CC34" s="116"/>
      <c r="CD34" s="116"/>
      <c r="CE34" s="116"/>
      <c r="CF34" s="116"/>
      <c r="CG34" s="116"/>
      <c r="CH34" s="116"/>
      <c r="CI34" s="116"/>
      <c r="CJ34" s="116"/>
      <c r="CK34" s="116"/>
      <c r="CL34" s="116"/>
      <c r="CM34" s="116"/>
      <c r="CN34" s="116"/>
      <c r="CO34" s="116"/>
      <c r="CP34" s="116"/>
      <c r="CQ34" s="116"/>
      <c r="CR34" s="116"/>
      <c r="CS34" s="116"/>
      <c r="CT34" s="116"/>
      <c r="CU34" s="116"/>
      <c r="CV34" s="116"/>
      <c r="CW34" s="116"/>
      <c r="CX34" s="116"/>
      <c r="CY34" s="116"/>
      <c r="CZ34" s="116"/>
      <c r="DA34" s="116"/>
      <c r="DB34" s="116"/>
      <c r="DC34" s="116"/>
      <c r="DD34" s="116"/>
      <c r="DE34" s="116"/>
      <c r="DF34" s="116"/>
      <c r="DG34" s="116"/>
      <c r="DH34" s="116"/>
      <c r="DI34" s="116"/>
      <c r="DJ34" s="116"/>
      <c r="DK34" s="116"/>
      <c r="DL34" s="116"/>
      <c r="DM34" s="116"/>
      <c r="DN34" s="116"/>
      <c r="DO34" s="116"/>
      <c r="DP34" s="116"/>
      <c r="DQ34" s="116"/>
      <c r="DR34" s="116"/>
      <c r="DS34" s="116"/>
      <c r="DT34" s="116"/>
      <c r="DU34" s="116"/>
      <c r="DV34" s="116"/>
      <c r="DW34" s="116"/>
      <c r="DX34" s="116"/>
      <c r="DY34" s="116"/>
      <c r="DZ34" s="116"/>
      <c r="EA34" s="116"/>
      <c r="EB34" s="116"/>
      <c r="EC34" s="116"/>
      <c r="ED34" s="116"/>
      <c r="EE34" s="116"/>
      <c r="EF34" s="116"/>
      <c r="EG34" s="116"/>
      <c r="EH34" s="116"/>
      <c r="EI34" s="116"/>
      <c r="EJ34" s="116"/>
      <c r="EK34" s="116"/>
      <c r="EL34" s="116"/>
      <c r="EM34" s="116"/>
      <c r="EN34" s="116"/>
      <c r="EO34" s="116"/>
      <c r="EP34" s="116"/>
      <c r="EQ34" s="116"/>
      <c r="ER34" s="116"/>
      <c r="ES34" s="116"/>
      <c r="ET34" s="116"/>
      <c r="EU34" s="116"/>
      <c r="EV34" s="116"/>
      <c r="EW34" s="116"/>
      <c r="EX34" s="116"/>
      <c r="EY34" s="116"/>
      <c r="EZ34" s="116"/>
      <c r="FA34" s="116"/>
      <c r="FB34" s="116"/>
      <c r="FC34" s="116"/>
      <c r="FD34" s="116"/>
      <c r="FE34" s="116"/>
      <c r="FF34" s="116"/>
      <c r="FG34" s="116"/>
      <c r="FH34" s="116"/>
      <c r="FI34" s="116"/>
      <c r="FJ34" s="116"/>
      <c r="FK34" s="116"/>
      <c r="FL34" s="116"/>
      <c r="FM34" s="116"/>
      <c r="FN34" s="116"/>
      <c r="FO34" s="116"/>
      <c r="FP34" s="116"/>
      <c r="FQ34" s="116"/>
      <c r="FR34" s="116"/>
      <c r="FS34" s="116"/>
      <c r="FT34" s="116"/>
      <c r="FU34" s="116"/>
      <c r="FV34" s="116"/>
      <c r="FW34" s="116"/>
      <c r="FX34" s="116"/>
      <c r="FY34" s="116"/>
      <c r="FZ34" s="116"/>
      <c r="GA34" s="116"/>
      <c r="GB34" s="116"/>
      <c r="GC34" s="116"/>
      <c r="GD34" s="116"/>
      <c r="GE34" s="116"/>
      <c r="GF34" s="116"/>
      <c r="GG34" s="116"/>
      <c r="GH34" s="116"/>
      <c r="GI34" s="116"/>
      <c r="GJ34" s="116"/>
      <c r="GK34" s="116"/>
      <c r="GL34" s="116"/>
      <c r="GM34" s="116"/>
      <c r="GN34" s="116"/>
      <c r="GO34" s="116"/>
      <c r="GP34" s="116"/>
      <c r="GQ34" s="116"/>
      <c r="GR34" s="116"/>
      <c r="GS34" s="116"/>
      <c r="GT34" s="116"/>
      <c r="GU34" s="116"/>
      <c r="GV34" s="116"/>
      <c r="GW34" s="116"/>
      <c r="GX34" s="116"/>
      <c r="GY34" s="116"/>
      <c r="GZ34" s="116"/>
      <c r="HA34" s="116"/>
      <c r="HB34" s="116"/>
      <c r="HC34" s="116"/>
      <c r="HD34" s="116"/>
      <c r="HE34" s="116"/>
      <c r="HF34" s="116"/>
      <c r="HG34" s="116"/>
      <c r="HH34" s="116"/>
      <c r="HI34" s="116"/>
      <c r="HJ34" s="116"/>
      <c r="HK34" s="116"/>
      <c r="HL34" s="116"/>
      <c r="HM34" s="116"/>
      <c r="HN34" s="116"/>
      <c r="HO34" s="116"/>
      <c r="HP34" s="116"/>
      <c r="HQ34" s="116"/>
      <c r="HR34" s="116"/>
      <c r="HS34" s="116"/>
      <c r="HT34" s="116"/>
      <c r="HU34" s="116"/>
      <c r="HV34" s="116"/>
      <c r="HW34" s="116"/>
      <c r="HX34" s="116"/>
      <c r="HY34" s="116"/>
      <c r="HZ34" s="116"/>
      <c r="IA34" s="116"/>
      <c r="IB34" s="116"/>
      <c r="IC34" s="116"/>
      <c r="ID34" s="116"/>
      <c r="IE34" s="116"/>
      <c r="IF34" s="116"/>
      <c r="IG34" s="116"/>
      <c r="IH34" s="116"/>
      <c r="II34" s="116"/>
      <c r="IJ34" s="116"/>
      <c r="IK34" s="116"/>
      <c r="IL34" s="116"/>
      <c r="IM34" s="116"/>
      <c r="IN34" s="116"/>
      <c r="IO34" s="116"/>
    </row>
    <row r="35" s="113" customFormat="1" ht="19.5" customHeight="1" spans="1:249">
      <c r="A35" s="119"/>
      <c r="B35" s="121"/>
      <c r="C35" s="121"/>
      <c r="D35" s="121"/>
      <c r="E35" s="121"/>
      <c r="F35" s="116"/>
      <c r="G35" s="116"/>
      <c r="H35" s="116"/>
      <c r="I35" s="116"/>
      <c r="J35" s="116"/>
      <c r="K35" s="116"/>
      <c r="L35" s="116"/>
      <c r="M35" s="116"/>
      <c r="N35" s="116"/>
      <c r="O35" s="116"/>
      <c r="P35" s="116"/>
      <c r="Q35" s="116"/>
      <c r="R35" s="116"/>
      <c r="S35" s="116"/>
      <c r="T35" s="116"/>
      <c r="U35" s="116"/>
      <c r="V35" s="116"/>
      <c r="W35" s="116"/>
      <c r="X35" s="116"/>
      <c r="Y35" s="116"/>
      <c r="Z35" s="116"/>
      <c r="AA35" s="116"/>
      <c r="AB35" s="116"/>
      <c r="AC35" s="116"/>
      <c r="AD35" s="116"/>
      <c r="AE35" s="116"/>
      <c r="AF35" s="116"/>
      <c r="AG35" s="116"/>
      <c r="AH35" s="116"/>
      <c r="AI35" s="116"/>
      <c r="AJ35" s="116"/>
      <c r="AK35" s="116"/>
      <c r="AL35" s="116"/>
      <c r="AM35" s="116"/>
      <c r="AN35" s="116"/>
      <c r="AO35" s="116"/>
      <c r="AP35" s="116"/>
      <c r="AQ35" s="116"/>
      <c r="AR35" s="116"/>
      <c r="AS35" s="116"/>
      <c r="AT35" s="116"/>
      <c r="AU35" s="116"/>
      <c r="AV35" s="116"/>
      <c r="AW35" s="116"/>
      <c r="AX35" s="116"/>
      <c r="AY35" s="116"/>
      <c r="AZ35" s="116"/>
      <c r="BA35" s="116"/>
      <c r="BB35" s="116"/>
      <c r="BC35" s="116"/>
      <c r="BD35" s="116"/>
      <c r="BE35" s="116"/>
      <c r="BF35" s="116"/>
      <c r="BG35" s="116"/>
      <c r="BH35" s="116"/>
      <c r="BI35" s="116"/>
      <c r="BJ35" s="116"/>
      <c r="BK35" s="116"/>
      <c r="BL35" s="116"/>
      <c r="BM35" s="116"/>
      <c r="BN35" s="116"/>
      <c r="BO35" s="116"/>
      <c r="BP35" s="116"/>
      <c r="BQ35" s="116"/>
      <c r="BR35" s="116"/>
      <c r="BS35" s="116"/>
      <c r="BT35" s="116"/>
      <c r="BU35" s="116"/>
      <c r="BV35" s="116"/>
      <c r="BW35" s="116"/>
      <c r="BX35" s="116"/>
      <c r="BY35" s="116"/>
      <c r="BZ35" s="116"/>
      <c r="CA35" s="116"/>
      <c r="CB35" s="116"/>
      <c r="CC35" s="116"/>
      <c r="CD35" s="116"/>
      <c r="CE35" s="116"/>
      <c r="CF35" s="116"/>
      <c r="CG35" s="116"/>
      <c r="CH35" s="116"/>
      <c r="CI35" s="116"/>
      <c r="CJ35" s="116"/>
      <c r="CK35" s="116"/>
      <c r="CL35" s="116"/>
      <c r="CM35" s="116"/>
      <c r="CN35" s="116"/>
      <c r="CO35" s="116"/>
      <c r="CP35" s="116"/>
      <c r="CQ35" s="116"/>
      <c r="CR35" s="116"/>
      <c r="CS35" s="116"/>
      <c r="CT35" s="116"/>
      <c r="CU35" s="116"/>
      <c r="CV35" s="116"/>
      <c r="CW35" s="116"/>
      <c r="CX35" s="116"/>
      <c r="CY35" s="116"/>
      <c r="CZ35" s="116"/>
      <c r="DA35" s="116"/>
      <c r="DB35" s="116"/>
      <c r="DC35" s="116"/>
      <c r="DD35" s="116"/>
      <c r="DE35" s="116"/>
      <c r="DF35" s="116"/>
      <c r="DG35" s="116"/>
      <c r="DH35" s="116"/>
      <c r="DI35" s="116"/>
      <c r="DJ35" s="116"/>
      <c r="DK35" s="116"/>
      <c r="DL35" s="116"/>
      <c r="DM35" s="116"/>
      <c r="DN35" s="116"/>
      <c r="DO35" s="116"/>
      <c r="DP35" s="116"/>
      <c r="DQ35" s="116"/>
      <c r="DR35" s="116"/>
      <c r="DS35" s="116"/>
      <c r="DT35" s="116"/>
      <c r="DU35" s="116"/>
      <c r="DV35" s="116"/>
      <c r="DW35" s="116"/>
      <c r="DX35" s="116"/>
      <c r="DY35" s="116"/>
      <c r="DZ35" s="116"/>
      <c r="EA35" s="116"/>
      <c r="EB35" s="116"/>
      <c r="EC35" s="116"/>
      <c r="ED35" s="116"/>
      <c r="EE35" s="116"/>
      <c r="EF35" s="116"/>
      <c r="EG35" s="116"/>
      <c r="EH35" s="116"/>
      <c r="EI35" s="116"/>
      <c r="EJ35" s="116"/>
      <c r="EK35" s="116"/>
      <c r="EL35" s="116"/>
      <c r="EM35" s="116"/>
      <c r="EN35" s="116"/>
      <c r="EO35" s="116"/>
      <c r="EP35" s="116"/>
      <c r="EQ35" s="116"/>
      <c r="ER35" s="116"/>
      <c r="ES35" s="116"/>
      <c r="ET35" s="116"/>
      <c r="EU35" s="116"/>
      <c r="EV35" s="116"/>
      <c r="EW35" s="116"/>
      <c r="EX35" s="116"/>
      <c r="EY35" s="116"/>
      <c r="EZ35" s="116"/>
      <c r="FA35" s="116"/>
      <c r="FB35" s="116"/>
      <c r="FC35" s="116"/>
      <c r="FD35" s="116"/>
      <c r="FE35" s="116"/>
      <c r="FF35" s="116"/>
      <c r="FG35" s="116"/>
      <c r="FH35" s="116"/>
      <c r="FI35" s="116"/>
      <c r="FJ35" s="116"/>
      <c r="FK35" s="116"/>
      <c r="FL35" s="116"/>
      <c r="FM35" s="116"/>
      <c r="FN35" s="116"/>
      <c r="FO35" s="116"/>
      <c r="FP35" s="116"/>
      <c r="FQ35" s="116"/>
      <c r="FR35" s="116"/>
      <c r="FS35" s="116"/>
      <c r="FT35" s="116"/>
      <c r="FU35" s="116"/>
      <c r="FV35" s="116"/>
      <c r="FW35" s="116"/>
      <c r="FX35" s="116"/>
      <c r="FY35" s="116"/>
      <c r="FZ35" s="116"/>
      <c r="GA35" s="116"/>
      <c r="GB35" s="116"/>
      <c r="GC35" s="116"/>
      <c r="GD35" s="116"/>
      <c r="GE35" s="116"/>
      <c r="GF35" s="116"/>
      <c r="GG35" s="116"/>
      <c r="GH35" s="116"/>
      <c r="GI35" s="116"/>
      <c r="GJ35" s="116"/>
      <c r="GK35" s="116"/>
      <c r="GL35" s="116"/>
      <c r="GM35" s="116"/>
      <c r="GN35" s="116"/>
      <c r="GO35" s="116"/>
      <c r="GP35" s="116"/>
      <c r="GQ35" s="116"/>
      <c r="GR35" s="116"/>
      <c r="GS35" s="116"/>
      <c r="GT35" s="116"/>
      <c r="GU35" s="116"/>
      <c r="GV35" s="116"/>
      <c r="GW35" s="116"/>
      <c r="GX35" s="116"/>
      <c r="GY35" s="116"/>
      <c r="GZ35" s="116"/>
      <c r="HA35" s="116"/>
      <c r="HB35" s="116"/>
      <c r="HC35" s="116"/>
      <c r="HD35" s="116"/>
      <c r="HE35" s="116"/>
      <c r="HF35" s="116"/>
      <c r="HG35" s="116"/>
      <c r="HH35" s="116"/>
      <c r="HI35" s="116"/>
      <c r="HJ35" s="116"/>
      <c r="HK35" s="116"/>
      <c r="HL35" s="116"/>
      <c r="HM35" s="116"/>
      <c r="HN35" s="116"/>
      <c r="HO35" s="116"/>
      <c r="HP35" s="116"/>
      <c r="HQ35" s="116"/>
      <c r="HR35" s="116"/>
      <c r="HS35" s="116"/>
      <c r="HT35" s="116"/>
      <c r="HU35" s="116"/>
      <c r="HV35" s="116"/>
      <c r="HW35" s="116"/>
      <c r="HX35" s="116"/>
      <c r="HY35" s="116"/>
      <c r="HZ35" s="116"/>
      <c r="IA35" s="116"/>
      <c r="IB35" s="116"/>
      <c r="IC35" s="116"/>
      <c r="ID35" s="116"/>
      <c r="IE35" s="116"/>
      <c r="IF35" s="116"/>
      <c r="IG35" s="116"/>
      <c r="IH35" s="116"/>
      <c r="II35" s="116"/>
      <c r="IJ35" s="116"/>
      <c r="IK35" s="116"/>
      <c r="IL35" s="116"/>
      <c r="IM35" s="116"/>
      <c r="IN35" s="116"/>
      <c r="IO35" s="116"/>
    </row>
    <row r="36" s="113" customFormat="1" ht="19.5" customHeight="1" spans="1:251">
      <c r="A36" s="119">
        <v>10203</v>
      </c>
      <c r="B36" s="120" t="s">
        <v>281</v>
      </c>
      <c r="C36" s="121"/>
      <c r="D36" s="121"/>
      <c r="E36" s="121"/>
      <c r="F36" s="116"/>
      <c r="G36" s="116"/>
      <c r="H36" s="116"/>
      <c r="I36" s="116"/>
      <c r="J36" s="116"/>
      <c r="K36" s="116"/>
      <c r="L36" s="116"/>
      <c r="M36" s="116"/>
      <c r="N36" s="116"/>
      <c r="O36" s="116"/>
      <c r="P36" s="116"/>
      <c r="Q36" s="116"/>
      <c r="R36" s="116"/>
      <c r="S36" s="116"/>
      <c r="T36" s="116"/>
      <c r="U36" s="116"/>
      <c r="V36" s="116"/>
      <c r="W36" s="116"/>
      <c r="X36" s="116"/>
      <c r="Y36" s="116"/>
      <c r="Z36" s="116"/>
      <c r="AA36" s="116"/>
      <c r="AB36" s="116"/>
      <c r="AC36" s="116"/>
      <c r="AD36" s="116"/>
      <c r="AE36" s="116"/>
      <c r="AF36" s="116"/>
      <c r="AG36" s="116"/>
      <c r="AH36" s="116"/>
      <c r="AI36" s="116"/>
      <c r="AJ36" s="116"/>
      <c r="AK36" s="116"/>
      <c r="AL36" s="116"/>
      <c r="AM36" s="116"/>
      <c r="AN36" s="116"/>
      <c r="AO36" s="116"/>
      <c r="AP36" s="116"/>
      <c r="AQ36" s="116"/>
      <c r="AR36" s="116"/>
      <c r="AS36" s="116"/>
      <c r="AT36" s="116"/>
      <c r="AU36" s="116"/>
      <c r="AV36" s="116"/>
      <c r="AW36" s="116"/>
      <c r="AX36" s="116"/>
      <c r="AY36" s="116"/>
      <c r="AZ36" s="116"/>
      <c r="BA36" s="116"/>
      <c r="BB36" s="116"/>
      <c r="BC36" s="116"/>
      <c r="BD36" s="116"/>
      <c r="BE36" s="116"/>
      <c r="BF36" s="116"/>
      <c r="BG36" s="116"/>
      <c r="BH36" s="116"/>
      <c r="BI36" s="116"/>
      <c r="BJ36" s="116"/>
      <c r="BK36" s="116"/>
      <c r="BL36" s="116"/>
      <c r="BM36" s="116"/>
      <c r="BN36" s="116"/>
      <c r="BO36" s="116"/>
      <c r="BP36" s="116"/>
      <c r="BQ36" s="116"/>
      <c r="BR36" s="116"/>
      <c r="BS36" s="116"/>
      <c r="BT36" s="116"/>
      <c r="BU36" s="116"/>
      <c r="BV36" s="116"/>
      <c r="BW36" s="116"/>
      <c r="BX36" s="116"/>
      <c r="BY36" s="116"/>
      <c r="BZ36" s="116"/>
      <c r="CA36" s="116"/>
      <c r="CB36" s="116"/>
      <c r="CC36" s="116"/>
      <c r="CD36" s="116"/>
      <c r="CE36" s="116"/>
      <c r="CF36" s="116"/>
      <c r="CG36" s="116"/>
      <c r="CH36" s="116"/>
      <c r="CI36" s="116"/>
      <c r="CJ36" s="116"/>
      <c r="CK36" s="116"/>
      <c r="CL36" s="116"/>
      <c r="CM36" s="116"/>
      <c r="CN36" s="116"/>
      <c r="CO36" s="116"/>
      <c r="CP36" s="116"/>
      <c r="CQ36" s="116"/>
      <c r="CR36" s="116"/>
      <c r="CS36" s="116"/>
      <c r="CT36" s="116"/>
      <c r="CU36" s="116"/>
      <c r="CV36" s="116"/>
      <c r="CW36" s="116"/>
      <c r="CX36" s="116"/>
      <c r="CY36" s="116"/>
      <c r="CZ36" s="116"/>
      <c r="DA36" s="116"/>
      <c r="DB36" s="116"/>
      <c r="DC36" s="116"/>
      <c r="DD36" s="116"/>
      <c r="DE36" s="116"/>
      <c r="DF36" s="116"/>
      <c r="DG36" s="116"/>
      <c r="DH36" s="116"/>
      <c r="DI36" s="116"/>
      <c r="DJ36" s="116"/>
      <c r="DK36" s="116"/>
      <c r="DL36" s="116"/>
      <c r="DM36" s="116"/>
      <c r="DN36" s="116"/>
      <c r="DO36" s="116"/>
      <c r="DP36" s="116"/>
      <c r="DQ36" s="116"/>
      <c r="DR36" s="116"/>
      <c r="DS36" s="116"/>
      <c r="DT36" s="116"/>
      <c r="DU36" s="116"/>
      <c r="DV36" s="116"/>
      <c r="DW36" s="116"/>
      <c r="DX36" s="116"/>
      <c r="DY36" s="116"/>
      <c r="DZ36" s="116"/>
      <c r="EA36" s="116"/>
      <c r="EB36" s="116"/>
      <c r="EC36" s="116"/>
      <c r="ED36" s="116"/>
      <c r="EE36" s="116"/>
      <c r="EF36" s="116"/>
      <c r="EG36" s="116"/>
      <c r="EH36" s="116"/>
      <c r="EI36" s="116"/>
      <c r="EJ36" s="116"/>
      <c r="EK36" s="116"/>
      <c r="EL36" s="116"/>
      <c r="EM36" s="116"/>
      <c r="EN36" s="116"/>
      <c r="EO36" s="116"/>
      <c r="EP36" s="116"/>
      <c r="EQ36" s="116"/>
      <c r="ER36" s="116"/>
      <c r="ES36" s="116"/>
      <c r="ET36" s="116"/>
      <c r="EU36" s="116"/>
      <c r="EV36" s="116"/>
      <c r="EW36" s="116"/>
      <c r="EX36" s="116"/>
      <c r="EY36" s="116"/>
      <c r="EZ36" s="116"/>
      <c r="FA36" s="116"/>
      <c r="FB36" s="116"/>
      <c r="FC36" s="116"/>
      <c r="FD36" s="116"/>
      <c r="FE36" s="116"/>
      <c r="FF36" s="116"/>
      <c r="FG36" s="116"/>
      <c r="FH36" s="116"/>
      <c r="FI36" s="116"/>
      <c r="FJ36" s="116"/>
      <c r="FK36" s="116"/>
      <c r="FL36" s="116"/>
      <c r="FM36" s="116"/>
      <c r="FN36" s="116"/>
      <c r="FO36" s="116"/>
      <c r="FP36" s="116"/>
      <c r="FQ36" s="116"/>
      <c r="FR36" s="116"/>
      <c r="FS36" s="116"/>
      <c r="FT36" s="116"/>
      <c r="FU36" s="116"/>
      <c r="FV36" s="116"/>
      <c r="FW36" s="116"/>
      <c r="FX36" s="116"/>
      <c r="FY36" s="116"/>
      <c r="FZ36" s="116"/>
      <c r="GA36" s="116"/>
      <c r="GB36" s="116"/>
      <c r="GC36" s="116"/>
      <c r="GD36" s="116"/>
      <c r="GE36" s="116"/>
      <c r="GF36" s="116"/>
      <c r="GG36" s="116"/>
      <c r="GH36" s="116"/>
      <c r="GI36" s="116"/>
      <c r="GJ36" s="116"/>
      <c r="GK36" s="116"/>
      <c r="GL36" s="116"/>
      <c r="GM36" s="116"/>
      <c r="GN36" s="116"/>
      <c r="GO36" s="116"/>
      <c r="GP36" s="116"/>
      <c r="GQ36" s="116"/>
      <c r="GR36" s="116"/>
      <c r="GS36" s="116"/>
      <c r="GT36" s="116"/>
      <c r="GU36" s="116"/>
      <c r="GV36" s="116"/>
      <c r="GW36" s="116"/>
      <c r="GX36" s="116"/>
      <c r="GY36" s="116"/>
      <c r="GZ36" s="116"/>
      <c r="HA36" s="116"/>
      <c r="HB36" s="116"/>
      <c r="HC36" s="116"/>
      <c r="HD36" s="116"/>
      <c r="HE36" s="116"/>
      <c r="HF36" s="116"/>
      <c r="HG36" s="116"/>
      <c r="HH36" s="116"/>
      <c r="HI36" s="116"/>
      <c r="HJ36" s="116"/>
      <c r="HK36" s="116"/>
      <c r="HL36" s="116"/>
      <c r="HM36" s="116"/>
      <c r="HN36" s="116"/>
      <c r="HO36" s="116"/>
      <c r="HP36" s="116"/>
      <c r="HQ36" s="116"/>
      <c r="HR36" s="116"/>
      <c r="HS36" s="116"/>
      <c r="HT36" s="116"/>
      <c r="HU36" s="116"/>
      <c r="HV36" s="116"/>
      <c r="HW36" s="116"/>
      <c r="HX36" s="116"/>
      <c r="HY36" s="116"/>
      <c r="HZ36" s="116"/>
      <c r="IA36" s="116"/>
      <c r="IB36" s="116"/>
      <c r="IC36" s="116"/>
      <c r="ID36" s="116"/>
      <c r="IE36" s="116"/>
      <c r="IF36" s="116"/>
      <c r="IG36" s="116"/>
      <c r="IH36" s="116"/>
      <c r="II36" s="116"/>
      <c r="IJ36" s="116"/>
      <c r="IK36" s="116"/>
      <c r="IL36" s="116"/>
      <c r="IM36" s="116"/>
      <c r="IN36" s="116"/>
      <c r="IO36" s="116"/>
      <c r="IP36" s="116"/>
      <c r="IQ36" s="116"/>
    </row>
    <row r="37" s="113" customFormat="1" ht="19.5" customHeight="1" spans="1:251">
      <c r="A37" s="119"/>
      <c r="B37" s="121"/>
      <c r="C37" s="121"/>
      <c r="D37" s="121"/>
      <c r="E37" s="121"/>
      <c r="F37" s="116"/>
      <c r="G37" s="116"/>
      <c r="H37" s="116"/>
      <c r="I37" s="116"/>
      <c r="J37" s="116"/>
      <c r="K37" s="116"/>
      <c r="L37" s="116"/>
      <c r="M37" s="116"/>
      <c r="N37" s="116"/>
      <c r="O37" s="116"/>
      <c r="P37" s="116"/>
      <c r="Q37" s="116"/>
      <c r="R37" s="116"/>
      <c r="S37" s="116"/>
      <c r="T37" s="116"/>
      <c r="U37" s="116"/>
      <c r="V37" s="116"/>
      <c r="W37" s="116"/>
      <c r="X37" s="116"/>
      <c r="Y37" s="116"/>
      <c r="Z37" s="116"/>
      <c r="AA37" s="116"/>
      <c r="AB37" s="116"/>
      <c r="AC37" s="116"/>
      <c r="AD37" s="116"/>
      <c r="AE37" s="116"/>
      <c r="AF37" s="116"/>
      <c r="AG37" s="116"/>
      <c r="AH37" s="116"/>
      <c r="AI37" s="116"/>
      <c r="AJ37" s="116"/>
      <c r="AK37" s="116"/>
      <c r="AL37" s="116"/>
      <c r="AM37" s="116"/>
      <c r="AN37" s="116"/>
      <c r="AO37" s="116"/>
      <c r="AP37" s="116"/>
      <c r="AQ37" s="116"/>
      <c r="AR37" s="116"/>
      <c r="AS37" s="116"/>
      <c r="AT37" s="116"/>
      <c r="AU37" s="116"/>
      <c r="AV37" s="116"/>
      <c r="AW37" s="116"/>
      <c r="AX37" s="116"/>
      <c r="AY37" s="116"/>
      <c r="AZ37" s="116"/>
      <c r="BA37" s="116"/>
      <c r="BB37" s="116"/>
      <c r="BC37" s="116"/>
      <c r="BD37" s="116"/>
      <c r="BE37" s="116"/>
      <c r="BF37" s="116"/>
      <c r="BG37" s="116"/>
      <c r="BH37" s="116"/>
      <c r="BI37" s="116"/>
      <c r="BJ37" s="116"/>
      <c r="BK37" s="116"/>
      <c r="BL37" s="116"/>
      <c r="BM37" s="116"/>
      <c r="BN37" s="116"/>
      <c r="BO37" s="116"/>
      <c r="BP37" s="116"/>
      <c r="BQ37" s="116"/>
      <c r="BR37" s="116"/>
      <c r="BS37" s="116"/>
      <c r="BT37" s="116"/>
      <c r="BU37" s="116"/>
      <c r="BV37" s="116"/>
      <c r="BW37" s="116"/>
      <c r="BX37" s="116"/>
      <c r="BY37" s="116"/>
      <c r="BZ37" s="116"/>
      <c r="CA37" s="116"/>
      <c r="CB37" s="116"/>
      <c r="CC37" s="116"/>
      <c r="CD37" s="116"/>
      <c r="CE37" s="116"/>
      <c r="CF37" s="116"/>
      <c r="CG37" s="116"/>
      <c r="CH37" s="116"/>
      <c r="CI37" s="116"/>
      <c r="CJ37" s="116"/>
      <c r="CK37" s="116"/>
      <c r="CL37" s="116"/>
      <c r="CM37" s="116"/>
      <c r="CN37" s="116"/>
      <c r="CO37" s="116"/>
      <c r="CP37" s="116"/>
      <c r="CQ37" s="116"/>
      <c r="CR37" s="116"/>
      <c r="CS37" s="116"/>
      <c r="CT37" s="116"/>
      <c r="CU37" s="116"/>
      <c r="CV37" s="116"/>
      <c r="CW37" s="116"/>
      <c r="CX37" s="116"/>
      <c r="CY37" s="116"/>
      <c r="CZ37" s="116"/>
      <c r="DA37" s="116"/>
      <c r="DB37" s="116"/>
      <c r="DC37" s="116"/>
      <c r="DD37" s="116"/>
      <c r="DE37" s="116"/>
      <c r="DF37" s="116"/>
      <c r="DG37" s="116"/>
      <c r="DH37" s="116"/>
      <c r="DI37" s="116"/>
      <c r="DJ37" s="116"/>
      <c r="DK37" s="116"/>
      <c r="DL37" s="116"/>
      <c r="DM37" s="116"/>
      <c r="DN37" s="116"/>
      <c r="DO37" s="116"/>
      <c r="DP37" s="116"/>
      <c r="DQ37" s="116"/>
      <c r="DR37" s="116"/>
      <c r="DS37" s="116"/>
      <c r="DT37" s="116"/>
      <c r="DU37" s="116"/>
      <c r="DV37" s="116"/>
      <c r="DW37" s="116"/>
      <c r="DX37" s="116"/>
      <c r="DY37" s="116"/>
      <c r="DZ37" s="116"/>
      <c r="EA37" s="116"/>
      <c r="EB37" s="116"/>
      <c r="EC37" s="116"/>
      <c r="ED37" s="116"/>
      <c r="EE37" s="116"/>
      <c r="EF37" s="116"/>
      <c r="EG37" s="116"/>
      <c r="EH37" s="116"/>
      <c r="EI37" s="116"/>
      <c r="EJ37" s="116"/>
      <c r="EK37" s="116"/>
      <c r="EL37" s="116"/>
      <c r="EM37" s="116"/>
      <c r="EN37" s="116"/>
      <c r="EO37" s="116"/>
      <c r="EP37" s="116"/>
      <c r="EQ37" s="116"/>
      <c r="ER37" s="116"/>
      <c r="ES37" s="116"/>
      <c r="ET37" s="116"/>
      <c r="EU37" s="116"/>
      <c r="EV37" s="116"/>
      <c r="EW37" s="116"/>
      <c r="EX37" s="116"/>
      <c r="EY37" s="116"/>
      <c r="EZ37" s="116"/>
      <c r="FA37" s="116"/>
      <c r="FB37" s="116"/>
      <c r="FC37" s="116"/>
      <c r="FD37" s="116"/>
      <c r="FE37" s="116"/>
      <c r="FF37" s="116"/>
      <c r="FG37" s="116"/>
      <c r="FH37" s="116"/>
      <c r="FI37" s="116"/>
      <c r="FJ37" s="116"/>
      <c r="FK37" s="116"/>
      <c r="FL37" s="116"/>
      <c r="FM37" s="116"/>
      <c r="FN37" s="116"/>
      <c r="FO37" s="116"/>
      <c r="FP37" s="116"/>
      <c r="FQ37" s="116"/>
      <c r="FR37" s="116"/>
      <c r="FS37" s="116"/>
      <c r="FT37" s="116"/>
      <c r="FU37" s="116"/>
      <c r="FV37" s="116"/>
      <c r="FW37" s="116"/>
      <c r="FX37" s="116"/>
      <c r="FY37" s="116"/>
      <c r="FZ37" s="116"/>
      <c r="GA37" s="116"/>
      <c r="GB37" s="116"/>
      <c r="GC37" s="116"/>
      <c r="GD37" s="116"/>
      <c r="GE37" s="116"/>
      <c r="GF37" s="116"/>
      <c r="GG37" s="116"/>
      <c r="GH37" s="116"/>
      <c r="GI37" s="116"/>
      <c r="GJ37" s="116"/>
      <c r="GK37" s="116"/>
      <c r="GL37" s="116"/>
      <c r="GM37" s="116"/>
      <c r="GN37" s="116"/>
      <c r="GO37" s="116"/>
      <c r="GP37" s="116"/>
      <c r="GQ37" s="116"/>
      <c r="GR37" s="116"/>
      <c r="GS37" s="116"/>
      <c r="GT37" s="116"/>
      <c r="GU37" s="116"/>
      <c r="GV37" s="116"/>
      <c r="GW37" s="116"/>
      <c r="GX37" s="116"/>
      <c r="GY37" s="116"/>
      <c r="GZ37" s="116"/>
      <c r="HA37" s="116"/>
      <c r="HB37" s="116"/>
      <c r="HC37" s="116"/>
      <c r="HD37" s="116"/>
      <c r="HE37" s="116"/>
      <c r="HF37" s="116"/>
      <c r="HG37" s="116"/>
      <c r="HH37" s="116"/>
      <c r="HI37" s="116"/>
      <c r="HJ37" s="116"/>
      <c r="HK37" s="116"/>
      <c r="HL37" s="116"/>
      <c r="HM37" s="116"/>
      <c r="HN37" s="116"/>
      <c r="HO37" s="116"/>
      <c r="HP37" s="116"/>
      <c r="HQ37" s="116"/>
      <c r="HR37" s="116"/>
      <c r="HS37" s="116"/>
      <c r="HT37" s="116"/>
      <c r="HU37" s="116"/>
      <c r="HV37" s="116"/>
      <c r="HW37" s="116"/>
      <c r="HX37" s="116"/>
      <c r="HY37" s="116"/>
      <c r="HZ37" s="116"/>
      <c r="IA37" s="116"/>
      <c r="IB37" s="116"/>
      <c r="IC37" s="116"/>
      <c r="ID37" s="116"/>
      <c r="IE37" s="116"/>
      <c r="IF37" s="116"/>
      <c r="IG37" s="116"/>
      <c r="IH37" s="116"/>
      <c r="II37" s="116"/>
      <c r="IJ37" s="116"/>
      <c r="IK37" s="116"/>
      <c r="IL37" s="116"/>
      <c r="IM37" s="116"/>
      <c r="IN37" s="116"/>
      <c r="IO37" s="116"/>
      <c r="IP37" s="116"/>
      <c r="IQ37" s="116"/>
    </row>
    <row r="38" s="113" customFormat="1" ht="19.5" customHeight="1" spans="1:251">
      <c r="A38" s="119">
        <v>1020301</v>
      </c>
      <c r="B38" s="120" t="s">
        <v>282</v>
      </c>
      <c r="C38" s="121"/>
      <c r="D38" s="121"/>
      <c r="E38" s="121"/>
      <c r="F38" s="116"/>
      <c r="G38" s="116"/>
      <c r="H38" s="116"/>
      <c r="I38" s="116"/>
      <c r="J38" s="116"/>
      <c r="K38" s="116"/>
      <c r="L38" s="116"/>
      <c r="M38" s="116"/>
      <c r="N38" s="116"/>
      <c r="O38" s="116"/>
      <c r="P38" s="116"/>
      <c r="Q38" s="116"/>
      <c r="R38" s="116"/>
      <c r="S38" s="116"/>
      <c r="T38" s="116"/>
      <c r="U38" s="116"/>
      <c r="V38" s="116"/>
      <c r="W38" s="116"/>
      <c r="X38" s="116"/>
      <c r="Y38" s="116"/>
      <c r="Z38" s="116"/>
      <c r="AA38" s="116"/>
      <c r="AB38" s="116"/>
      <c r="AC38" s="116"/>
      <c r="AD38" s="116"/>
      <c r="AE38" s="116"/>
      <c r="AF38" s="116"/>
      <c r="AG38" s="116"/>
      <c r="AH38" s="116"/>
      <c r="AI38" s="116"/>
      <c r="AJ38" s="116"/>
      <c r="AK38" s="116"/>
      <c r="AL38" s="116"/>
      <c r="AM38" s="116"/>
      <c r="AN38" s="116"/>
      <c r="AO38" s="116"/>
      <c r="AP38" s="116"/>
      <c r="AQ38" s="116"/>
      <c r="AR38" s="116"/>
      <c r="AS38" s="116"/>
      <c r="AT38" s="116"/>
      <c r="AU38" s="116"/>
      <c r="AV38" s="116"/>
      <c r="AW38" s="116"/>
      <c r="AX38" s="116"/>
      <c r="AY38" s="116"/>
      <c r="AZ38" s="116"/>
      <c r="BA38" s="116"/>
      <c r="BB38" s="116"/>
      <c r="BC38" s="116"/>
      <c r="BD38" s="116"/>
      <c r="BE38" s="116"/>
      <c r="BF38" s="116"/>
      <c r="BG38" s="116"/>
      <c r="BH38" s="116"/>
      <c r="BI38" s="116"/>
      <c r="BJ38" s="116"/>
      <c r="BK38" s="116"/>
      <c r="BL38" s="116"/>
      <c r="BM38" s="116"/>
      <c r="BN38" s="116"/>
      <c r="BO38" s="116"/>
      <c r="BP38" s="116"/>
      <c r="BQ38" s="116"/>
      <c r="BR38" s="116"/>
      <c r="BS38" s="116"/>
      <c r="BT38" s="116"/>
      <c r="BU38" s="116"/>
      <c r="BV38" s="116"/>
      <c r="BW38" s="116"/>
      <c r="BX38" s="116"/>
      <c r="BY38" s="116"/>
      <c r="BZ38" s="116"/>
      <c r="CA38" s="116"/>
      <c r="CB38" s="116"/>
      <c r="CC38" s="116"/>
      <c r="CD38" s="116"/>
      <c r="CE38" s="116"/>
      <c r="CF38" s="116"/>
      <c r="CG38" s="116"/>
      <c r="CH38" s="116"/>
      <c r="CI38" s="116"/>
      <c r="CJ38" s="116"/>
      <c r="CK38" s="116"/>
      <c r="CL38" s="116"/>
      <c r="CM38" s="116"/>
      <c r="CN38" s="116"/>
      <c r="CO38" s="116"/>
      <c r="CP38" s="116"/>
      <c r="CQ38" s="116"/>
      <c r="CR38" s="116"/>
      <c r="CS38" s="116"/>
      <c r="CT38" s="116"/>
      <c r="CU38" s="116"/>
      <c r="CV38" s="116"/>
      <c r="CW38" s="116"/>
      <c r="CX38" s="116"/>
      <c r="CY38" s="116"/>
      <c r="CZ38" s="116"/>
      <c r="DA38" s="116"/>
      <c r="DB38" s="116"/>
      <c r="DC38" s="116"/>
      <c r="DD38" s="116"/>
      <c r="DE38" s="116"/>
      <c r="DF38" s="116"/>
      <c r="DG38" s="116"/>
      <c r="DH38" s="116"/>
      <c r="DI38" s="116"/>
      <c r="DJ38" s="116"/>
      <c r="DK38" s="116"/>
      <c r="DL38" s="116"/>
      <c r="DM38" s="116"/>
      <c r="DN38" s="116"/>
      <c r="DO38" s="116"/>
      <c r="DP38" s="116"/>
      <c r="DQ38" s="116"/>
      <c r="DR38" s="116"/>
      <c r="DS38" s="116"/>
      <c r="DT38" s="116"/>
      <c r="DU38" s="116"/>
      <c r="DV38" s="116"/>
      <c r="DW38" s="116"/>
      <c r="DX38" s="116"/>
      <c r="DY38" s="116"/>
      <c r="DZ38" s="116"/>
      <c r="EA38" s="116"/>
      <c r="EB38" s="116"/>
      <c r="EC38" s="116"/>
      <c r="ED38" s="116"/>
      <c r="EE38" s="116"/>
      <c r="EF38" s="116"/>
      <c r="EG38" s="116"/>
      <c r="EH38" s="116"/>
      <c r="EI38" s="116"/>
      <c r="EJ38" s="116"/>
      <c r="EK38" s="116"/>
      <c r="EL38" s="116"/>
      <c r="EM38" s="116"/>
      <c r="EN38" s="116"/>
      <c r="EO38" s="116"/>
      <c r="EP38" s="116"/>
      <c r="EQ38" s="116"/>
      <c r="ER38" s="116"/>
      <c r="ES38" s="116"/>
      <c r="ET38" s="116"/>
      <c r="EU38" s="116"/>
      <c r="EV38" s="116"/>
      <c r="EW38" s="116"/>
      <c r="EX38" s="116"/>
      <c r="EY38" s="116"/>
      <c r="EZ38" s="116"/>
      <c r="FA38" s="116"/>
      <c r="FB38" s="116"/>
      <c r="FC38" s="116"/>
      <c r="FD38" s="116"/>
      <c r="FE38" s="116"/>
      <c r="FF38" s="116"/>
      <c r="FG38" s="116"/>
      <c r="FH38" s="116"/>
      <c r="FI38" s="116"/>
      <c r="FJ38" s="116"/>
      <c r="FK38" s="116"/>
      <c r="FL38" s="116"/>
      <c r="FM38" s="116"/>
      <c r="FN38" s="116"/>
      <c r="FO38" s="116"/>
      <c r="FP38" s="116"/>
      <c r="FQ38" s="116"/>
      <c r="FR38" s="116"/>
      <c r="FS38" s="116"/>
      <c r="FT38" s="116"/>
      <c r="FU38" s="116"/>
      <c r="FV38" s="116"/>
      <c r="FW38" s="116"/>
      <c r="FX38" s="116"/>
      <c r="FY38" s="116"/>
      <c r="FZ38" s="116"/>
      <c r="GA38" s="116"/>
      <c r="GB38" s="116"/>
      <c r="GC38" s="116"/>
      <c r="GD38" s="116"/>
      <c r="GE38" s="116"/>
      <c r="GF38" s="116"/>
      <c r="GG38" s="116"/>
      <c r="GH38" s="116"/>
      <c r="GI38" s="116"/>
      <c r="GJ38" s="116"/>
      <c r="GK38" s="116"/>
      <c r="GL38" s="116"/>
      <c r="GM38" s="116"/>
      <c r="GN38" s="116"/>
      <c r="GO38" s="116"/>
      <c r="GP38" s="116"/>
      <c r="GQ38" s="116"/>
      <c r="GR38" s="116"/>
      <c r="GS38" s="116"/>
      <c r="GT38" s="116"/>
      <c r="GU38" s="116"/>
      <c r="GV38" s="116"/>
      <c r="GW38" s="116"/>
      <c r="GX38" s="116"/>
      <c r="GY38" s="116"/>
      <c r="GZ38" s="116"/>
      <c r="HA38" s="116"/>
      <c r="HB38" s="116"/>
      <c r="HC38" s="116"/>
      <c r="HD38" s="116"/>
      <c r="HE38" s="116"/>
      <c r="HF38" s="116"/>
      <c r="HG38" s="116"/>
      <c r="HH38" s="116"/>
      <c r="HI38" s="116"/>
      <c r="HJ38" s="116"/>
      <c r="HK38" s="116"/>
      <c r="HL38" s="116"/>
      <c r="HM38" s="116"/>
      <c r="HN38" s="116"/>
      <c r="HO38" s="116"/>
      <c r="HP38" s="116"/>
      <c r="HQ38" s="116"/>
      <c r="HR38" s="116"/>
      <c r="HS38" s="116"/>
      <c r="HT38" s="116"/>
      <c r="HU38" s="116"/>
      <c r="HV38" s="116"/>
      <c r="HW38" s="116"/>
      <c r="HX38" s="116"/>
      <c r="HY38" s="116"/>
      <c r="HZ38" s="116"/>
      <c r="IA38" s="116"/>
      <c r="IB38" s="116"/>
      <c r="IC38" s="116"/>
      <c r="ID38" s="116"/>
      <c r="IE38" s="116"/>
      <c r="IF38" s="116"/>
      <c r="IG38" s="116"/>
      <c r="IH38" s="116"/>
      <c r="II38" s="116"/>
      <c r="IJ38" s="116"/>
      <c r="IK38" s="116"/>
      <c r="IL38" s="116"/>
      <c r="IM38" s="116"/>
      <c r="IN38" s="116"/>
      <c r="IO38" s="116"/>
      <c r="IP38" s="116"/>
      <c r="IQ38" s="116"/>
    </row>
    <row r="39" s="113" customFormat="1" ht="19.5" customHeight="1" spans="1:251">
      <c r="A39" s="119"/>
      <c r="B39" s="121"/>
      <c r="C39" s="121"/>
      <c r="D39" s="121"/>
      <c r="E39" s="121"/>
      <c r="F39" s="116"/>
      <c r="G39" s="116"/>
      <c r="H39" s="116"/>
      <c r="I39" s="116"/>
      <c r="J39" s="116"/>
      <c r="K39" s="116"/>
      <c r="L39" s="116"/>
      <c r="M39" s="116"/>
      <c r="N39" s="116"/>
      <c r="O39" s="116"/>
      <c r="P39" s="116"/>
      <c r="Q39" s="116"/>
      <c r="R39" s="116"/>
      <c r="S39" s="116"/>
      <c r="T39" s="116"/>
      <c r="U39" s="116"/>
      <c r="V39" s="116"/>
      <c r="W39" s="116"/>
      <c r="X39" s="116"/>
      <c r="Y39" s="116"/>
      <c r="Z39" s="116"/>
      <c r="AA39" s="116"/>
      <c r="AB39" s="116"/>
      <c r="AC39" s="116"/>
      <c r="AD39" s="116"/>
      <c r="AE39" s="116"/>
      <c r="AF39" s="116"/>
      <c r="AG39" s="116"/>
      <c r="AH39" s="116"/>
      <c r="AI39" s="116"/>
      <c r="AJ39" s="116"/>
      <c r="AK39" s="116"/>
      <c r="AL39" s="116"/>
      <c r="AM39" s="116"/>
      <c r="AN39" s="116"/>
      <c r="AO39" s="116"/>
      <c r="AP39" s="116"/>
      <c r="AQ39" s="116"/>
      <c r="AR39" s="116"/>
      <c r="AS39" s="116"/>
      <c r="AT39" s="116"/>
      <c r="AU39" s="116"/>
      <c r="AV39" s="116"/>
      <c r="AW39" s="116"/>
      <c r="AX39" s="116"/>
      <c r="AY39" s="116"/>
      <c r="AZ39" s="116"/>
      <c r="BA39" s="116"/>
      <c r="BB39" s="116"/>
      <c r="BC39" s="116"/>
      <c r="BD39" s="116"/>
      <c r="BE39" s="116"/>
      <c r="BF39" s="116"/>
      <c r="BG39" s="116"/>
      <c r="BH39" s="116"/>
      <c r="BI39" s="116"/>
      <c r="BJ39" s="116"/>
      <c r="BK39" s="116"/>
      <c r="BL39" s="116"/>
      <c r="BM39" s="116"/>
      <c r="BN39" s="116"/>
      <c r="BO39" s="116"/>
      <c r="BP39" s="116"/>
      <c r="BQ39" s="116"/>
      <c r="BR39" s="116"/>
      <c r="BS39" s="116"/>
      <c r="BT39" s="116"/>
      <c r="BU39" s="116"/>
      <c r="BV39" s="116"/>
      <c r="BW39" s="116"/>
      <c r="BX39" s="116"/>
      <c r="BY39" s="116"/>
      <c r="BZ39" s="116"/>
      <c r="CA39" s="116"/>
      <c r="CB39" s="116"/>
      <c r="CC39" s="116"/>
      <c r="CD39" s="116"/>
      <c r="CE39" s="116"/>
      <c r="CF39" s="116"/>
      <c r="CG39" s="116"/>
      <c r="CH39" s="116"/>
      <c r="CI39" s="116"/>
      <c r="CJ39" s="116"/>
      <c r="CK39" s="116"/>
      <c r="CL39" s="116"/>
      <c r="CM39" s="116"/>
      <c r="CN39" s="116"/>
      <c r="CO39" s="116"/>
      <c r="CP39" s="116"/>
      <c r="CQ39" s="116"/>
      <c r="CR39" s="116"/>
      <c r="CS39" s="116"/>
      <c r="CT39" s="116"/>
      <c r="CU39" s="116"/>
      <c r="CV39" s="116"/>
      <c r="CW39" s="116"/>
      <c r="CX39" s="116"/>
      <c r="CY39" s="116"/>
      <c r="CZ39" s="116"/>
      <c r="DA39" s="116"/>
      <c r="DB39" s="116"/>
      <c r="DC39" s="116"/>
      <c r="DD39" s="116"/>
      <c r="DE39" s="116"/>
      <c r="DF39" s="116"/>
      <c r="DG39" s="116"/>
      <c r="DH39" s="116"/>
      <c r="DI39" s="116"/>
      <c r="DJ39" s="116"/>
      <c r="DK39" s="116"/>
      <c r="DL39" s="116"/>
      <c r="DM39" s="116"/>
      <c r="DN39" s="116"/>
      <c r="DO39" s="116"/>
      <c r="DP39" s="116"/>
      <c r="DQ39" s="116"/>
      <c r="DR39" s="116"/>
      <c r="DS39" s="116"/>
      <c r="DT39" s="116"/>
      <c r="DU39" s="116"/>
      <c r="DV39" s="116"/>
      <c r="DW39" s="116"/>
      <c r="DX39" s="116"/>
      <c r="DY39" s="116"/>
      <c r="DZ39" s="116"/>
      <c r="EA39" s="116"/>
      <c r="EB39" s="116"/>
      <c r="EC39" s="116"/>
      <c r="ED39" s="116"/>
      <c r="EE39" s="116"/>
      <c r="EF39" s="116"/>
      <c r="EG39" s="116"/>
      <c r="EH39" s="116"/>
      <c r="EI39" s="116"/>
      <c r="EJ39" s="116"/>
      <c r="EK39" s="116"/>
      <c r="EL39" s="116"/>
      <c r="EM39" s="116"/>
      <c r="EN39" s="116"/>
      <c r="EO39" s="116"/>
      <c r="EP39" s="116"/>
      <c r="EQ39" s="116"/>
      <c r="ER39" s="116"/>
      <c r="ES39" s="116"/>
      <c r="ET39" s="116"/>
      <c r="EU39" s="116"/>
      <c r="EV39" s="116"/>
      <c r="EW39" s="116"/>
      <c r="EX39" s="116"/>
      <c r="EY39" s="116"/>
      <c r="EZ39" s="116"/>
      <c r="FA39" s="116"/>
      <c r="FB39" s="116"/>
      <c r="FC39" s="116"/>
      <c r="FD39" s="116"/>
      <c r="FE39" s="116"/>
      <c r="FF39" s="116"/>
      <c r="FG39" s="116"/>
      <c r="FH39" s="116"/>
      <c r="FI39" s="116"/>
      <c r="FJ39" s="116"/>
      <c r="FK39" s="116"/>
      <c r="FL39" s="116"/>
      <c r="FM39" s="116"/>
      <c r="FN39" s="116"/>
      <c r="FO39" s="116"/>
      <c r="FP39" s="116"/>
      <c r="FQ39" s="116"/>
      <c r="FR39" s="116"/>
      <c r="FS39" s="116"/>
      <c r="FT39" s="116"/>
      <c r="FU39" s="116"/>
      <c r="FV39" s="116"/>
      <c r="FW39" s="116"/>
      <c r="FX39" s="116"/>
      <c r="FY39" s="116"/>
      <c r="FZ39" s="116"/>
      <c r="GA39" s="116"/>
      <c r="GB39" s="116"/>
      <c r="GC39" s="116"/>
      <c r="GD39" s="116"/>
      <c r="GE39" s="116"/>
      <c r="GF39" s="116"/>
      <c r="GG39" s="116"/>
      <c r="GH39" s="116"/>
      <c r="GI39" s="116"/>
      <c r="GJ39" s="116"/>
      <c r="GK39" s="116"/>
      <c r="GL39" s="116"/>
      <c r="GM39" s="116"/>
      <c r="GN39" s="116"/>
      <c r="GO39" s="116"/>
      <c r="GP39" s="116"/>
      <c r="GQ39" s="116"/>
      <c r="GR39" s="116"/>
      <c r="GS39" s="116"/>
      <c r="GT39" s="116"/>
      <c r="GU39" s="116"/>
      <c r="GV39" s="116"/>
      <c r="GW39" s="116"/>
      <c r="GX39" s="116"/>
      <c r="GY39" s="116"/>
      <c r="GZ39" s="116"/>
      <c r="HA39" s="116"/>
      <c r="HB39" s="116"/>
      <c r="HC39" s="116"/>
      <c r="HD39" s="116"/>
      <c r="HE39" s="116"/>
      <c r="HF39" s="116"/>
      <c r="HG39" s="116"/>
      <c r="HH39" s="116"/>
      <c r="HI39" s="116"/>
      <c r="HJ39" s="116"/>
      <c r="HK39" s="116"/>
      <c r="HL39" s="116"/>
      <c r="HM39" s="116"/>
      <c r="HN39" s="116"/>
      <c r="HO39" s="116"/>
      <c r="HP39" s="116"/>
      <c r="HQ39" s="116"/>
      <c r="HR39" s="116"/>
      <c r="HS39" s="116"/>
      <c r="HT39" s="116"/>
      <c r="HU39" s="116"/>
      <c r="HV39" s="116"/>
      <c r="HW39" s="116"/>
      <c r="HX39" s="116"/>
      <c r="HY39" s="116"/>
      <c r="HZ39" s="116"/>
      <c r="IA39" s="116"/>
      <c r="IB39" s="116"/>
      <c r="IC39" s="116"/>
      <c r="ID39" s="116"/>
      <c r="IE39" s="116"/>
      <c r="IF39" s="116"/>
      <c r="IG39" s="116"/>
      <c r="IH39" s="116"/>
      <c r="II39" s="116"/>
      <c r="IJ39" s="116"/>
      <c r="IK39" s="116"/>
      <c r="IL39" s="116"/>
      <c r="IM39" s="116"/>
      <c r="IN39" s="116"/>
      <c r="IO39" s="116"/>
      <c r="IP39" s="116"/>
      <c r="IQ39" s="116"/>
    </row>
    <row r="40" s="113" customFormat="1" ht="19.5" customHeight="1" spans="1:251">
      <c r="A40" s="119">
        <v>1020302</v>
      </c>
      <c r="B40" s="120" t="s">
        <v>283</v>
      </c>
      <c r="C40" s="121"/>
      <c r="D40" s="121"/>
      <c r="E40" s="121"/>
      <c r="F40" s="116"/>
      <c r="G40" s="116"/>
      <c r="H40" s="116"/>
      <c r="I40" s="116"/>
      <c r="J40" s="116"/>
      <c r="K40" s="116"/>
      <c r="L40" s="116"/>
      <c r="M40" s="116"/>
      <c r="N40" s="116"/>
      <c r="O40" s="116"/>
      <c r="P40" s="116"/>
      <c r="Q40" s="116"/>
      <c r="R40" s="116"/>
      <c r="S40" s="116"/>
      <c r="T40" s="116"/>
      <c r="U40" s="116"/>
      <c r="V40" s="116"/>
      <c r="W40" s="116"/>
      <c r="X40" s="116"/>
      <c r="Y40" s="116"/>
      <c r="Z40" s="116"/>
      <c r="AA40" s="116"/>
      <c r="AB40" s="116"/>
      <c r="AC40" s="116"/>
      <c r="AD40" s="116"/>
      <c r="AE40" s="116"/>
      <c r="AF40" s="116"/>
      <c r="AG40" s="116"/>
      <c r="AH40" s="116"/>
      <c r="AI40" s="116"/>
      <c r="AJ40" s="116"/>
      <c r="AK40" s="116"/>
      <c r="AL40" s="116"/>
      <c r="AM40" s="116"/>
      <c r="AN40" s="116"/>
      <c r="AO40" s="116"/>
      <c r="AP40" s="116"/>
      <c r="AQ40" s="116"/>
      <c r="AR40" s="116"/>
      <c r="AS40" s="116"/>
      <c r="AT40" s="116"/>
      <c r="AU40" s="116"/>
      <c r="AV40" s="116"/>
      <c r="AW40" s="116"/>
      <c r="AX40" s="116"/>
      <c r="AY40" s="116"/>
      <c r="AZ40" s="116"/>
      <c r="BA40" s="116"/>
      <c r="BB40" s="116"/>
      <c r="BC40" s="116"/>
      <c r="BD40" s="116"/>
      <c r="BE40" s="116"/>
      <c r="BF40" s="116"/>
      <c r="BG40" s="116"/>
      <c r="BH40" s="116"/>
      <c r="BI40" s="116"/>
      <c r="BJ40" s="116"/>
      <c r="BK40" s="116"/>
      <c r="BL40" s="116"/>
      <c r="BM40" s="116"/>
      <c r="BN40" s="116"/>
      <c r="BO40" s="116"/>
      <c r="BP40" s="116"/>
      <c r="BQ40" s="116"/>
      <c r="BR40" s="116"/>
      <c r="BS40" s="116"/>
      <c r="BT40" s="116"/>
      <c r="BU40" s="116"/>
      <c r="BV40" s="116"/>
      <c r="BW40" s="116"/>
      <c r="BX40" s="116"/>
      <c r="BY40" s="116"/>
      <c r="BZ40" s="116"/>
      <c r="CA40" s="116"/>
      <c r="CB40" s="116"/>
      <c r="CC40" s="116"/>
      <c r="CD40" s="116"/>
      <c r="CE40" s="116"/>
      <c r="CF40" s="116"/>
      <c r="CG40" s="116"/>
      <c r="CH40" s="116"/>
      <c r="CI40" s="116"/>
      <c r="CJ40" s="116"/>
      <c r="CK40" s="116"/>
      <c r="CL40" s="116"/>
      <c r="CM40" s="116"/>
      <c r="CN40" s="116"/>
      <c r="CO40" s="116"/>
      <c r="CP40" s="116"/>
      <c r="CQ40" s="116"/>
      <c r="CR40" s="116"/>
      <c r="CS40" s="116"/>
      <c r="CT40" s="116"/>
      <c r="CU40" s="116"/>
      <c r="CV40" s="116"/>
      <c r="CW40" s="116"/>
      <c r="CX40" s="116"/>
      <c r="CY40" s="116"/>
      <c r="CZ40" s="116"/>
      <c r="DA40" s="116"/>
      <c r="DB40" s="116"/>
      <c r="DC40" s="116"/>
      <c r="DD40" s="116"/>
      <c r="DE40" s="116"/>
      <c r="DF40" s="116"/>
      <c r="DG40" s="116"/>
      <c r="DH40" s="116"/>
      <c r="DI40" s="116"/>
      <c r="DJ40" s="116"/>
      <c r="DK40" s="116"/>
      <c r="DL40" s="116"/>
      <c r="DM40" s="116"/>
      <c r="DN40" s="116"/>
      <c r="DO40" s="116"/>
      <c r="DP40" s="116"/>
      <c r="DQ40" s="116"/>
      <c r="DR40" s="116"/>
      <c r="DS40" s="116"/>
      <c r="DT40" s="116"/>
      <c r="DU40" s="116"/>
      <c r="DV40" s="116"/>
      <c r="DW40" s="116"/>
      <c r="DX40" s="116"/>
      <c r="DY40" s="116"/>
      <c r="DZ40" s="116"/>
      <c r="EA40" s="116"/>
      <c r="EB40" s="116"/>
      <c r="EC40" s="116"/>
      <c r="ED40" s="116"/>
      <c r="EE40" s="116"/>
      <c r="EF40" s="116"/>
      <c r="EG40" s="116"/>
      <c r="EH40" s="116"/>
      <c r="EI40" s="116"/>
      <c r="EJ40" s="116"/>
      <c r="EK40" s="116"/>
      <c r="EL40" s="116"/>
      <c r="EM40" s="116"/>
      <c r="EN40" s="116"/>
      <c r="EO40" s="116"/>
      <c r="EP40" s="116"/>
      <c r="EQ40" s="116"/>
      <c r="ER40" s="116"/>
      <c r="ES40" s="116"/>
      <c r="ET40" s="116"/>
      <c r="EU40" s="116"/>
      <c r="EV40" s="116"/>
      <c r="EW40" s="116"/>
      <c r="EX40" s="116"/>
      <c r="EY40" s="116"/>
      <c r="EZ40" s="116"/>
      <c r="FA40" s="116"/>
      <c r="FB40" s="116"/>
      <c r="FC40" s="116"/>
      <c r="FD40" s="116"/>
      <c r="FE40" s="116"/>
      <c r="FF40" s="116"/>
      <c r="FG40" s="116"/>
      <c r="FH40" s="116"/>
      <c r="FI40" s="116"/>
      <c r="FJ40" s="116"/>
      <c r="FK40" s="116"/>
      <c r="FL40" s="116"/>
      <c r="FM40" s="116"/>
      <c r="FN40" s="116"/>
      <c r="FO40" s="116"/>
      <c r="FP40" s="116"/>
      <c r="FQ40" s="116"/>
      <c r="FR40" s="116"/>
      <c r="FS40" s="116"/>
      <c r="FT40" s="116"/>
      <c r="FU40" s="116"/>
      <c r="FV40" s="116"/>
      <c r="FW40" s="116"/>
      <c r="FX40" s="116"/>
      <c r="FY40" s="116"/>
      <c r="FZ40" s="116"/>
      <c r="GA40" s="116"/>
      <c r="GB40" s="116"/>
      <c r="GC40" s="116"/>
      <c r="GD40" s="116"/>
      <c r="GE40" s="116"/>
      <c r="GF40" s="116"/>
      <c r="GG40" s="116"/>
      <c r="GH40" s="116"/>
      <c r="GI40" s="116"/>
      <c r="GJ40" s="116"/>
      <c r="GK40" s="116"/>
      <c r="GL40" s="116"/>
      <c r="GM40" s="116"/>
      <c r="GN40" s="116"/>
      <c r="GO40" s="116"/>
      <c r="GP40" s="116"/>
      <c r="GQ40" s="116"/>
      <c r="GR40" s="116"/>
      <c r="GS40" s="116"/>
      <c r="GT40" s="116"/>
      <c r="GU40" s="116"/>
      <c r="GV40" s="116"/>
      <c r="GW40" s="116"/>
      <c r="GX40" s="116"/>
      <c r="GY40" s="116"/>
      <c r="GZ40" s="116"/>
      <c r="HA40" s="116"/>
      <c r="HB40" s="116"/>
      <c r="HC40" s="116"/>
      <c r="HD40" s="116"/>
      <c r="HE40" s="116"/>
      <c r="HF40" s="116"/>
      <c r="HG40" s="116"/>
      <c r="HH40" s="116"/>
      <c r="HI40" s="116"/>
      <c r="HJ40" s="116"/>
      <c r="HK40" s="116"/>
      <c r="HL40" s="116"/>
      <c r="HM40" s="116"/>
      <c r="HN40" s="116"/>
      <c r="HO40" s="116"/>
      <c r="HP40" s="116"/>
      <c r="HQ40" s="116"/>
      <c r="HR40" s="116"/>
      <c r="HS40" s="116"/>
      <c r="HT40" s="116"/>
      <c r="HU40" s="116"/>
      <c r="HV40" s="116"/>
      <c r="HW40" s="116"/>
      <c r="HX40" s="116"/>
      <c r="HY40" s="116"/>
      <c r="HZ40" s="116"/>
      <c r="IA40" s="116"/>
      <c r="IB40" s="116"/>
      <c r="IC40" s="116"/>
      <c r="ID40" s="116"/>
      <c r="IE40" s="116"/>
      <c r="IF40" s="116"/>
      <c r="IG40" s="116"/>
      <c r="IH40" s="116"/>
      <c r="II40" s="116"/>
      <c r="IJ40" s="116"/>
      <c r="IK40" s="116"/>
      <c r="IL40" s="116"/>
      <c r="IM40" s="116"/>
      <c r="IN40" s="116"/>
      <c r="IO40" s="116"/>
      <c r="IP40" s="116"/>
      <c r="IQ40" s="116"/>
    </row>
    <row r="41" s="113" customFormat="1" ht="19.5" customHeight="1" spans="1:251">
      <c r="A41" s="119"/>
      <c r="B41" s="121"/>
      <c r="C41" s="121"/>
      <c r="D41" s="121"/>
      <c r="E41" s="121"/>
      <c r="F41" s="116"/>
      <c r="G41" s="116"/>
      <c r="H41" s="116"/>
      <c r="I41" s="116"/>
      <c r="J41" s="116"/>
      <c r="K41" s="116"/>
      <c r="L41" s="116"/>
      <c r="M41" s="116"/>
      <c r="N41" s="116"/>
      <c r="O41" s="116"/>
      <c r="P41" s="116"/>
      <c r="Q41" s="116"/>
      <c r="R41" s="116"/>
      <c r="S41" s="116"/>
      <c r="T41" s="116"/>
      <c r="U41" s="116"/>
      <c r="V41" s="116"/>
      <c r="W41" s="116"/>
      <c r="X41" s="116"/>
      <c r="Y41" s="116"/>
      <c r="Z41" s="116"/>
      <c r="AA41" s="116"/>
      <c r="AB41" s="116"/>
      <c r="AC41" s="116"/>
      <c r="AD41" s="116"/>
      <c r="AE41" s="116"/>
      <c r="AF41" s="116"/>
      <c r="AG41" s="116"/>
      <c r="AH41" s="116"/>
      <c r="AI41" s="116"/>
      <c r="AJ41" s="116"/>
      <c r="AK41" s="116"/>
      <c r="AL41" s="116"/>
      <c r="AM41" s="116"/>
      <c r="AN41" s="116"/>
      <c r="AO41" s="116"/>
      <c r="AP41" s="116"/>
      <c r="AQ41" s="116"/>
      <c r="AR41" s="116"/>
      <c r="AS41" s="116"/>
      <c r="AT41" s="116"/>
      <c r="AU41" s="116"/>
      <c r="AV41" s="116"/>
      <c r="AW41" s="116"/>
      <c r="AX41" s="116"/>
      <c r="AY41" s="116"/>
      <c r="AZ41" s="116"/>
      <c r="BA41" s="116"/>
      <c r="BB41" s="116"/>
      <c r="BC41" s="116"/>
      <c r="BD41" s="116"/>
      <c r="BE41" s="116"/>
      <c r="BF41" s="116"/>
      <c r="BG41" s="116"/>
      <c r="BH41" s="116"/>
      <c r="BI41" s="116"/>
      <c r="BJ41" s="116"/>
      <c r="BK41" s="116"/>
      <c r="BL41" s="116"/>
      <c r="BM41" s="116"/>
      <c r="BN41" s="116"/>
      <c r="BO41" s="116"/>
      <c r="BP41" s="116"/>
      <c r="BQ41" s="116"/>
      <c r="BR41" s="116"/>
      <c r="BS41" s="116"/>
      <c r="BT41" s="116"/>
      <c r="BU41" s="116"/>
      <c r="BV41" s="116"/>
      <c r="BW41" s="116"/>
      <c r="BX41" s="116"/>
      <c r="BY41" s="116"/>
      <c r="BZ41" s="116"/>
      <c r="CA41" s="116"/>
      <c r="CB41" s="116"/>
      <c r="CC41" s="116"/>
      <c r="CD41" s="116"/>
      <c r="CE41" s="116"/>
      <c r="CF41" s="116"/>
      <c r="CG41" s="116"/>
      <c r="CH41" s="116"/>
      <c r="CI41" s="116"/>
      <c r="CJ41" s="116"/>
      <c r="CK41" s="116"/>
      <c r="CL41" s="116"/>
      <c r="CM41" s="116"/>
      <c r="CN41" s="116"/>
      <c r="CO41" s="116"/>
      <c r="CP41" s="116"/>
      <c r="CQ41" s="116"/>
      <c r="CR41" s="116"/>
      <c r="CS41" s="116"/>
      <c r="CT41" s="116"/>
      <c r="CU41" s="116"/>
      <c r="CV41" s="116"/>
      <c r="CW41" s="116"/>
      <c r="CX41" s="116"/>
      <c r="CY41" s="116"/>
      <c r="CZ41" s="116"/>
      <c r="DA41" s="116"/>
      <c r="DB41" s="116"/>
      <c r="DC41" s="116"/>
      <c r="DD41" s="116"/>
      <c r="DE41" s="116"/>
      <c r="DF41" s="116"/>
      <c r="DG41" s="116"/>
      <c r="DH41" s="116"/>
      <c r="DI41" s="116"/>
      <c r="DJ41" s="116"/>
      <c r="DK41" s="116"/>
      <c r="DL41" s="116"/>
      <c r="DM41" s="116"/>
      <c r="DN41" s="116"/>
      <c r="DO41" s="116"/>
      <c r="DP41" s="116"/>
      <c r="DQ41" s="116"/>
      <c r="DR41" s="116"/>
      <c r="DS41" s="116"/>
      <c r="DT41" s="116"/>
      <c r="DU41" s="116"/>
      <c r="DV41" s="116"/>
      <c r="DW41" s="116"/>
      <c r="DX41" s="116"/>
      <c r="DY41" s="116"/>
      <c r="DZ41" s="116"/>
      <c r="EA41" s="116"/>
      <c r="EB41" s="116"/>
      <c r="EC41" s="116"/>
      <c r="ED41" s="116"/>
      <c r="EE41" s="116"/>
      <c r="EF41" s="116"/>
      <c r="EG41" s="116"/>
      <c r="EH41" s="116"/>
      <c r="EI41" s="116"/>
      <c r="EJ41" s="116"/>
      <c r="EK41" s="116"/>
      <c r="EL41" s="116"/>
      <c r="EM41" s="116"/>
      <c r="EN41" s="116"/>
      <c r="EO41" s="116"/>
      <c r="EP41" s="116"/>
      <c r="EQ41" s="116"/>
      <c r="ER41" s="116"/>
      <c r="ES41" s="116"/>
      <c r="ET41" s="116"/>
      <c r="EU41" s="116"/>
      <c r="EV41" s="116"/>
      <c r="EW41" s="116"/>
      <c r="EX41" s="116"/>
      <c r="EY41" s="116"/>
      <c r="EZ41" s="116"/>
      <c r="FA41" s="116"/>
      <c r="FB41" s="116"/>
      <c r="FC41" s="116"/>
      <c r="FD41" s="116"/>
      <c r="FE41" s="116"/>
      <c r="FF41" s="116"/>
      <c r="FG41" s="116"/>
      <c r="FH41" s="116"/>
      <c r="FI41" s="116"/>
      <c r="FJ41" s="116"/>
      <c r="FK41" s="116"/>
      <c r="FL41" s="116"/>
      <c r="FM41" s="116"/>
      <c r="FN41" s="116"/>
      <c r="FO41" s="116"/>
      <c r="FP41" s="116"/>
      <c r="FQ41" s="116"/>
      <c r="FR41" s="116"/>
      <c r="FS41" s="116"/>
      <c r="FT41" s="116"/>
      <c r="FU41" s="116"/>
      <c r="FV41" s="116"/>
      <c r="FW41" s="116"/>
      <c r="FX41" s="116"/>
      <c r="FY41" s="116"/>
      <c r="FZ41" s="116"/>
      <c r="GA41" s="116"/>
      <c r="GB41" s="116"/>
      <c r="GC41" s="116"/>
      <c r="GD41" s="116"/>
      <c r="GE41" s="116"/>
      <c r="GF41" s="116"/>
      <c r="GG41" s="116"/>
      <c r="GH41" s="116"/>
      <c r="GI41" s="116"/>
      <c r="GJ41" s="116"/>
      <c r="GK41" s="116"/>
      <c r="GL41" s="116"/>
      <c r="GM41" s="116"/>
      <c r="GN41" s="116"/>
      <c r="GO41" s="116"/>
      <c r="GP41" s="116"/>
      <c r="GQ41" s="116"/>
      <c r="GR41" s="116"/>
      <c r="GS41" s="116"/>
      <c r="GT41" s="116"/>
      <c r="GU41" s="116"/>
      <c r="GV41" s="116"/>
      <c r="GW41" s="116"/>
      <c r="GX41" s="116"/>
      <c r="GY41" s="116"/>
      <c r="GZ41" s="116"/>
      <c r="HA41" s="116"/>
      <c r="HB41" s="116"/>
      <c r="HC41" s="116"/>
      <c r="HD41" s="116"/>
      <c r="HE41" s="116"/>
      <c r="HF41" s="116"/>
      <c r="HG41" s="116"/>
      <c r="HH41" s="116"/>
      <c r="HI41" s="116"/>
      <c r="HJ41" s="116"/>
      <c r="HK41" s="116"/>
      <c r="HL41" s="116"/>
      <c r="HM41" s="116"/>
      <c r="HN41" s="116"/>
      <c r="HO41" s="116"/>
      <c r="HP41" s="116"/>
      <c r="HQ41" s="116"/>
      <c r="HR41" s="116"/>
      <c r="HS41" s="116"/>
      <c r="HT41" s="116"/>
      <c r="HU41" s="116"/>
      <c r="HV41" s="116"/>
      <c r="HW41" s="116"/>
      <c r="HX41" s="116"/>
      <c r="HY41" s="116"/>
      <c r="HZ41" s="116"/>
      <c r="IA41" s="116"/>
      <c r="IB41" s="116"/>
      <c r="IC41" s="116"/>
      <c r="ID41" s="116"/>
      <c r="IE41" s="116"/>
      <c r="IF41" s="116"/>
      <c r="IG41" s="116"/>
      <c r="IH41" s="116"/>
      <c r="II41" s="116"/>
      <c r="IJ41" s="116"/>
      <c r="IK41" s="116"/>
      <c r="IL41" s="116"/>
      <c r="IM41" s="116"/>
      <c r="IN41" s="116"/>
      <c r="IO41" s="116"/>
      <c r="IP41" s="116"/>
      <c r="IQ41" s="116"/>
    </row>
    <row r="42" s="113" customFormat="1" ht="19.5" customHeight="1" spans="1:251">
      <c r="A42" s="119">
        <v>1020303</v>
      </c>
      <c r="B42" s="120" t="s">
        <v>284</v>
      </c>
      <c r="C42" s="121"/>
      <c r="D42" s="121"/>
      <c r="E42" s="121"/>
      <c r="F42" s="116"/>
      <c r="G42" s="116"/>
      <c r="H42" s="116"/>
      <c r="I42" s="116"/>
      <c r="J42" s="116"/>
      <c r="K42" s="116"/>
      <c r="L42" s="116"/>
      <c r="M42" s="116"/>
      <c r="N42" s="116"/>
      <c r="O42" s="116"/>
      <c r="P42" s="116"/>
      <c r="Q42" s="116"/>
      <c r="R42" s="116"/>
      <c r="S42" s="116"/>
      <c r="T42" s="116"/>
      <c r="U42" s="116"/>
      <c r="V42" s="116"/>
      <c r="W42" s="116"/>
      <c r="X42" s="116"/>
      <c r="Y42" s="116"/>
      <c r="Z42" s="116"/>
      <c r="AA42" s="116"/>
      <c r="AB42" s="116"/>
      <c r="AC42" s="116"/>
      <c r="AD42" s="116"/>
      <c r="AE42" s="116"/>
      <c r="AF42" s="116"/>
      <c r="AG42" s="116"/>
      <c r="AH42" s="116"/>
      <c r="AI42" s="116"/>
      <c r="AJ42" s="116"/>
      <c r="AK42" s="116"/>
      <c r="AL42" s="116"/>
      <c r="AM42" s="116"/>
      <c r="AN42" s="116"/>
      <c r="AO42" s="116"/>
      <c r="AP42" s="116"/>
      <c r="AQ42" s="116"/>
      <c r="AR42" s="116"/>
      <c r="AS42" s="116"/>
      <c r="AT42" s="116"/>
      <c r="AU42" s="116"/>
      <c r="AV42" s="116"/>
      <c r="AW42" s="116"/>
      <c r="AX42" s="116"/>
      <c r="AY42" s="116"/>
      <c r="AZ42" s="116"/>
      <c r="BA42" s="116"/>
      <c r="BB42" s="116"/>
      <c r="BC42" s="116"/>
      <c r="BD42" s="116"/>
      <c r="BE42" s="116"/>
      <c r="BF42" s="116"/>
      <c r="BG42" s="116"/>
      <c r="BH42" s="116"/>
      <c r="BI42" s="116"/>
      <c r="BJ42" s="116"/>
      <c r="BK42" s="116"/>
      <c r="BL42" s="116"/>
      <c r="BM42" s="116"/>
      <c r="BN42" s="116"/>
      <c r="BO42" s="116"/>
      <c r="BP42" s="116"/>
      <c r="BQ42" s="116"/>
      <c r="BR42" s="116"/>
      <c r="BS42" s="116"/>
      <c r="BT42" s="116"/>
      <c r="BU42" s="116"/>
      <c r="BV42" s="116"/>
      <c r="BW42" s="116"/>
      <c r="BX42" s="116"/>
      <c r="BY42" s="116"/>
      <c r="BZ42" s="116"/>
      <c r="CA42" s="116"/>
      <c r="CB42" s="116"/>
      <c r="CC42" s="116"/>
      <c r="CD42" s="116"/>
      <c r="CE42" s="116"/>
      <c r="CF42" s="116"/>
      <c r="CG42" s="116"/>
      <c r="CH42" s="116"/>
      <c r="CI42" s="116"/>
      <c r="CJ42" s="116"/>
      <c r="CK42" s="116"/>
      <c r="CL42" s="116"/>
      <c r="CM42" s="116"/>
      <c r="CN42" s="116"/>
      <c r="CO42" s="116"/>
      <c r="CP42" s="116"/>
      <c r="CQ42" s="116"/>
      <c r="CR42" s="116"/>
      <c r="CS42" s="116"/>
      <c r="CT42" s="116"/>
      <c r="CU42" s="116"/>
      <c r="CV42" s="116"/>
      <c r="CW42" s="116"/>
      <c r="CX42" s="116"/>
      <c r="CY42" s="116"/>
      <c r="CZ42" s="116"/>
      <c r="DA42" s="116"/>
      <c r="DB42" s="116"/>
      <c r="DC42" s="116"/>
      <c r="DD42" s="116"/>
      <c r="DE42" s="116"/>
      <c r="DF42" s="116"/>
      <c r="DG42" s="116"/>
      <c r="DH42" s="116"/>
      <c r="DI42" s="116"/>
      <c r="DJ42" s="116"/>
      <c r="DK42" s="116"/>
      <c r="DL42" s="116"/>
      <c r="DM42" s="116"/>
      <c r="DN42" s="116"/>
      <c r="DO42" s="116"/>
      <c r="DP42" s="116"/>
      <c r="DQ42" s="116"/>
      <c r="DR42" s="116"/>
      <c r="DS42" s="116"/>
      <c r="DT42" s="116"/>
      <c r="DU42" s="116"/>
      <c r="DV42" s="116"/>
      <c r="DW42" s="116"/>
      <c r="DX42" s="116"/>
      <c r="DY42" s="116"/>
      <c r="DZ42" s="116"/>
      <c r="EA42" s="116"/>
      <c r="EB42" s="116"/>
      <c r="EC42" s="116"/>
      <c r="ED42" s="116"/>
      <c r="EE42" s="116"/>
      <c r="EF42" s="116"/>
      <c r="EG42" s="116"/>
      <c r="EH42" s="116"/>
      <c r="EI42" s="116"/>
      <c r="EJ42" s="116"/>
      <c r="EK42" s="116"/>
      <c r="EL42" s="116"/>
      <c r="EM42" s="116"/>
      <c r="EN42" s="116"/>
      <c r="EO42" s="116"/>
      <c r="EP42" s="116"/>
      <c r="EQ42" s="116"/>
      <c r="ER42" s="116"/>
      <c r="ES42" s="116"/>
      <c r="ET42" s="116"/>
      <c r="EU42" s="116"/>
      <c r="EV42" s="116"/>
      <c r="EW42" s="116"/>
      <c r="EX42" s="116"/>
      <c r="EY42" s="116"/>
      <c r="EZ42" s="116"/>
      <c r="FA42" s="116"/>
      <c r="FB42" s="116"/>
      <c r="FC42" s="116"/>
      <c r="FD42" s="116"/>
      <c r="FE42" s="116"/>
      <c r="FF42" s="116"/>
      <c r="FG42" s="116"/>
      <c r="FH42" s="116"/>
      <c r="FI42" s="116"/>
      <c r="FJ42" s="116"/>
      <c r="FK42" s="116"/>
      <c r="FL42" s="116"/>
      <c r="FM42" s="116"/>
      <c r="FN42" s="116"/>
      <c r="FO42" s="116"/>
      <c r="FP42" s="116"/>
      <c r="FQ42" s="116"/>
      <c r="FR42" s="116"/>
      <c r="FS42" s="116"/>
      <c r="FT42" s="116"/>
      <c r="FU42" s="116"/>
      <c r="FV42" s="116"/>
      <c r="FW42" s="116"/>
      <c r="FX42" s="116"/>
      <c r="FY42" s="116"/>
      <c r="FZ42" s="116"/>
      <c r="GA42" s="116"/>
      <c r="GB42" s="116"/>
      <c r="GC42" s="116"/>
      <c r="GD42" s="116"/>
      <c r="GE42" s="116"/>
      <c r="GF42" s="116"/>
      <c r="GG42" s="116"/>
      <c r="GH42" s="116"/>
      <c r="GI42" s="116"/>
      <c r="GJ42" s="116"/>
      <c r="GK42" s="116"/>
      <c r="GL42" s="116"/>
      <c r="GM42" s="116"/>
      <c r="GN42" s="116"/>
      <c r="GO42" s="116"/>
      <c r="GP42" s="116"/>
      <c r="GQ42" s="116"/>
      <c r="GR42" s="116"/>
      <c r="GS42" s="116"/>
      <c r="GT42" s="116"/>
      <c r="GU42" s="116"/>
      <c r="GV42" s="116"/>
      <c r="GW42" s="116"/>
      <c r="GX42" s="116"/>
      <c r="GY42" s="116"/>
      <c r="GZ42" s="116"/>
      <c r="HA42" s="116"/>
      <c r="HB42" s="116"/>
      <c r="HC42" s="116"/>
      <c r="HD42" s="116"/>
      <c r="HE42" s="116"/>
      <c r="HF42" s="116"/>
      <c r="HG42" s="116"/>
      <c r="HH42" s="116"/>
      <c r="HI42" s="116"/>
      <c r="HJ42" s="116"/>
      <c r="HK42" s="116"/>
      <c r="HL42" s="116"/>
      <c r="HM42" s="116"/>
      <c r="HN42" s="116"/>
      <c r="HO42" s="116"/>
      <c r="HP42" s="116"/>
      <c r="HQ42" s="116"/>
      <c r="HR42" s="116"/>
      <c r="HS42" s="116"/>
      <c r="HT42" s="116"/>
      <c r="HU42" s="116"/>
      <c r="HV42" s="116"/>
      <c r="HW42" s="116"/>
      <c r="HX42" s="116"/>
      <c r="HY42" s="116"/>
      <c r="HZ42" s="116"/>
      <c r="IA42" s="116"/>
      <c r="IB42" s="116"/>
      <c r="IC42" s="116"/>
      <c r="ID42" s="116"/>
      <c r="IE42" s="116"/>
      <c r="IF42" s="116"/>
      <c r="IG42" s="116"/>
      <c r="IH42" s="116"/>
      <c r="II42" s="116"/>
      <c r="IJ42" s="116"/>
      <c r="IK42" s="116"/>
      <c r="IL42" s="116"/>
      <c r="IM42" s="116"/>
      <c r="IN42" s="116"/>
      <c r="IO42" s="116"/>
      <c r="IP42" s="116"/>
      <c r="IQ42" s="116"/>
    </row>
    <row r="43" s="113" customFormat="1" ht="19.5" customHeight="1" spans="1:251">
      <c r="A43" s="119"/>
      <c r="B43" s="121"/>
      <c r="C43" s="121"/>
      <c r="D43" s="121"/>
      <c r="E43" s="121"/>
      <c r="F43" s="116"/>
      <c r="G43" s="116"/>
      <c r="H43" s="116"/>
      <c r="I43" s="116"/>
      <c r="J43" s="116"/>
      <c r="K43" s="116"/>
      <c r="L43" s="116"/>
      <c r="M43" s="116"/>
      <c r="N43" s="116"/>
      <c r="O43" s="116"/>
      <c r="P43" s="116"/>
      <c r="Q43" s="116"/>
      <c r="R43" s="116"/>
      <c r="S43" s="116"/>
      <c r="T43" s="116"/>
      <c r="U43" s="116"/>
      <c r="V43" s="116"/>
      <c r="W43" s="116"/>
      <c r="X43" s="116"/>
      <c r="Y43" s="116"/>
      <c r="Z43" s="116"/>
      <c r="AA43" s="116"/>
      <c r="AB43" s="116"/>
      <c r="AC43" s="116"/>
      <c r="AD43" s="116"/>
      <c r="AE43" s="116"/>
      <c r="AF43" s="116"/>
      <c r="AG43" s="116"/>
      <c r="AH43" s="116"/>
      <c r="AI43" s="116"/>
      <c r="AJ43" s="116"/>
      <c r="AK43" s="116"/>
      <c r="AL43" s="116"/>
      <c r="AM43" s="116"/>
      <c r="AN43" s="116"/>
      <c r="AO43" s="116"/>
      <c r="AP43" s="116"/>
      <c r="AQ43" s="116"/>
      <c r="AR43" s="116"/>
      <c r="AS43" s="116"/>
      <c r="AT43" s="116"/>
      <c r="AU43" s="116"/>
      <c r="AV43" s="116"/>
      <c r="AW43" s="116"/>
      <c r="AX43" s="116"/>
      <c r="AY43" s="116"/>
      <c r="AZ43" s="116"/>
      <c r="BA43" s="116"/>
      <c r="BB43" s="116"/>
      <c r="BC43" s="116"/>
      <c r="BD43" s="116"/>
      <c r="BE43" s="116"/>
      <c r="BF43" s="116"/>
      <c r="BG43" s="116"/>
      <c r="BH43" s="116"/>
      <c r="BI43" s="116"/>
      <c r="BJ43" s="116"/>
      <c r="BK43" s="116"/>
      <c r="BL43" s="116"/>
      <c r="BM43" s="116"/>
      <c r="BN43" s="116"/>
      <c r="BO43" s="116"/>
      <c r="BP43" s="116"/>
      <c r="BQ43" s="116"/>
      <c r="BR43" s="116"/>
      <c r="BS43" s="116"/>
      <c r="BT43" s="116"/>
      <c r="BU43" s="116"/>
      <c r="BV43" s="116"/>
      <c r="BW43" s="116"/>
      <c r="BX43" s="116"/>
      <c r="BY43" s="116"/>
      <c r="BZ43" s="116"/>
      <c r="CA43" s="116"/>
      <c r="CB43" s="116"/>
      <c r="CC43" s="116"/>
      <c r="CD43" s="116"/>
      <c r="CE43" s="116"/>
      <c r="CF43" s="116"/>
      <c r="CG43" s="116"/>
      <c r="CH43" s="116"/>
      <c r="CI43" s="116"/>
      <c r="CJ43" s="116"/>
      <c r="CK43" s="116"/>
      <c r="CL43" s="116"/>
      <c r="CM43" s="116"/>
      <c r="CN43" s="116"/>
      <c r="CO43" s="116"/>
      <c r="CP43" s="116"/>
      <c r="CQ43" s="116"/>
      <c r="CR43" s="116"/>
      <c r="CS43" s="116"/>
      <c r="CT43" s="116"/>
      <c r="CU43" s="116"/>
      <c r="CV43" s="116"/>
      <c r="CW43" s="116"/>
      <c r="CX43" s="116"/>
      <c r="CY43" s="116"/>
      <c r="CZ43" s="116"/>
      <c r="DA43" s="116"/>
      <c r="DB43" s="116"/>
      <c r="DC43" s="116"/>
      <c r="DD43" s="116"/>
      <c r="DE43" s="116"/>
      <c r="DF43" s="116"/>
      <c r="DG43" s="116"/>
      <c r="DH43" s="116"/>
      <c r="DI43" s="116"/>
      <c r="DJ43" s="116"/>
      <c r="DK43" s="116"/>
      <c r="DL43" s="116"/>
      <c r="DM43" s="116"/>
      <c r="DN43" s="116"/>
      <c r="DO43" s="116"/>
      <c r="DP43" s="116"/>
      <c r="DQ43" s="116"/>
      <c r="DR43" s="116"/>
      <c r="DS43" s="116"/>
      <c r="DT43" s="116"/>
      <c r="DU43" s="116"/>
      <c r="DV43" s="116"/>
      <c r="DW43" s="116"/>
      <c r="DX43" s="116"/>
      <c r="DY43" s="116"/>
      <c r="DZ43" s="116"/>
      <c r="EA43" s="116"/>
      <c r="EB43" s="116"/>
      <c r="EC43" s="116"/>
      <c r="ED43" s="116"/>
      <c r="EE43" s="116"/>
      <c r="EF43" s="116"/>
      <c r="EG43" s="116"/>
      <c r="EH43" s="116"/>
      <c r="EI43" s="116"/>
      <c r="EJ43" s="116"/>
      <c r="EK43" s="116"/>
      <c r="EL43" s="116"/>
      <c r="EM43" s="116"/>
      <c r="EN43" s="116"/>
      <c r="EO43" s="116"/>
      <c r="EP43" s="116"/>
      <c r="EQ43" s="116"/>
      <c r="ER43" s="116"/>
      <c r="ES43" s="116"/>
      <c r="ET43" s="116"/>
      <c r="EU43" s="116"/>
      <c r="EV43" s="116"/>
      <c r="EW43" s="116"/>
      <c r="EX43" s="116"/>
      <c r="EY43" s="116"/>
      <c r="EZ43" s="116"/>
      <c r="FA43" s="116"/>
      <c r="FB43" s="116"/>
      <c r="FC43" s="116"/>
      <c r="FD43" s="116"/>
      <c r="FE43" s="116"/>
      <c r="FF43" s="116"/>
      <c r="FG43" s="116"/>
      <c r="FH43" s="116"/>
      <c r="FI43" s="116"/>
      <c r="FJ43" s="116"/>
      <c r="FK43" s="116"/>
      <c r="FL43" s="116"/>
      <c r="FM43" s="116"/>
      <c r="FN43" s="116"/>
      <c r="FO43" s="116"/>
      <c r="FP43" s="116"/>
      <c r="FQ43" s="116"/>
      <c r="FR43" s="116"/>
      <c r="FS43" s="116"/>
      <c r="FT43" s="116"/>
      <c r="FU43" s="116"/>
      <c r="FV43" s="116"/>
      <c r="FW43" s="116"/>
      <c r="FX43" s="116"/>
      <c r="FY43" s="116"/>
      <c r="FZ43" s="116"/>
      <c r="GA43" s="116"/>
      <c r="GB43" s="116"/>
      <c r="GC43" s="116"/>
      <c r="GD43" s="116"/>
      <c r="GE43" s="116"/>
      <c r="GF43" s="116"/>
      <c r="GG43" s="116"/>
      <c r="GH43" s="116"/>
      <c r="GI43" s="116"/>
      <c r="GJ43" s="116"/>
      <c r="GK43" s="116"/>
      <c r="GL43" s="116"/>
      <c r="GM43" s="116"/>
      <c r="GN43" s="116"/>
      <c r="GO43" s="116"/>
      <c r="GP43" s="116"/>
      <c r="GQ43" s="116"/>
      <c r="GR43" s="116"/>
      <c r="GS43" s="116"/>
      <c r="GT43" s="116"/>
      <c r="GU43" s="116"/>
      <c r="GV43" s="116"/>
      <c r="GW43" s="116"/>
      <c r="GX43" s="116"/>
      <c r="GY43" s="116"/>
      <c r="GZ43" s="116"/>
      <c r="HA43" s="116"/>
      <c r="HB43" s="116"/>
      <c r="HC43" s="116"/>
      <c r="HD43" s="116"/>
      <c r="HE43" s="116"/>
      <c r="HF43" s="116"/>
      <c r="HG43" s="116"/>
      <c r="HH43" s="116"/>
      <c r="HI43" s="116"/>
      <c r="HJ43" s="116"/>
      <c r="HK43" s="116"/>
      <c r="HL43" s="116"/>
      <c r="HM43" s="116"/>
      <c r="HN43" s="116"/>
      <c r="HO43" s="116"/>
      <c r="HP43" s="116"/>
      <c r="HQ43" s="116"/>
      <c r="HR43" s="116"/>
      <c r="HS43" s="116"/>
      <c r="HT43" s="116"/>
      <c r="HU43" s="116"/>
      <c r="HV43" s="116"/>
      <c r="HW43" s="116"/>
      <c r="HX43" s="116"/>
      <c r="HY43" s="116"/>
      <c r="HZ43" s="116"/>
      <c r="IA43" s="116"/>
      <c r="IB43" s="116"/>
      <c r="IC43" s="116"/>
      <c r="ID43" s="116"/>
      <c r="IE43" s="116"/>
      <c r="IF43" s="116"/>
      <c r="IG43" s="116"/>
      <c r="IH43" s="116"/>
      <c r="II43" s="116"/>
      <c r="IJ43" s="116"/>
      <c r="IK43" s="116"/>
      <c r="IL43" s="116"/>
      <c r="IM43" s="116"/>
      <c r="IN43" s="116"/>
      <c r="IO43" s="116"/>
      <c r="IP43" s="116"/>
      <c r="IQ43" s="116"/>
    </row>
    <row r="44" s="113" customFormat="1" ht="19.5" customHeight="1" spans="1:251">
      <c r="A44" s="119">
        <v>10212</v>
      </c>
      <c r="B44" s="120" t="s">
        <v>285</v>
      </c>
      <c r="C44" s="121"/>
      <c r="D44" s="121"/>
      <c r="E44" s="121"/>
      <c r="F44" s="116"/>
      <c r="G44" s="116"/>
      <c r="H44" s="116"/>
      <c r="I44" s="116"/>
      <c r="J44" s="116"/>
      <c r="K44" s="116"/>
      <c r="L44" s="116"/>
      <c r="M44" s="116"/>
      <c r="N44" s="116"/>
      <c r="O44" s="116"/>
      <c r="P44" s="116"/>
      <c r="Q44" s="116"/>
      <c r="R44" s="116"/>
      <c r="S44" s="116"/>
      <c r="T44" s="116"/>
      <c r="U44" s="116"/>
      <c r="V44" s="116"/>
      <c r="W44" s="116"/>
      <c r="X44" s="116"/>
      <c r="Y44" s="116"/>
      <c r="Z44" s="116"/>
      <c r="AA44" s="116"/>
      <c r="AB44" s="116"/>
      <c r="AC44" s="116"/>
      <c r="AD44" s="116"/>
      <c r="AE44" s="116"/>
      <c r="AF44" s="116"/>
      <c r="AG44" s="116"/>
      <c r="AH44" s="116"/>
      <c r="AI44" s="116"/>
      <c r="AJ44" s="116"/>
      <c r="AK44" s="116"/>
      <c r="AL44" s="116"/>
      <c r="AM44" s="116"/>
      <c r="AN44" s="116"/>
      <c r="AO44" s="116"/>
      <c r="AP44" s="116"/>
      <c r="AQ44" s="116"/>
      <c r="AR44" s="116"/>
      <c r="AS44" s="116"/>
      <c r="AT44" s="116"/>
      <c r="AU44" s="116"/>
      <c r="AV44" s="116"/>
      <c r="AW44" s="116"/>
      <c r="AX44" s="116"/>
      <c r="AY44" s="116"/>
      <c r="AZ44" s="116"/>
      <c r="BA44" s="116"/>
      <c r="BB44" s="116"/>
      <c r="BC44" s="116"/>
      <c r="BD44" s="116"/>
      <c r="BE44" s="116"/>
      <c r="BF44" s="116"/>
      <c r="BG44" s="116"/>
      <c r="BH44" s="116"/>
      <c r="BI44" s="116"/>
      <c r="BJ44" s="116"/>
      <c r="BK44" s="116"/>
      <c r="BL44" s="116"/>
      <c r="BM44" s="116"/>
      <c r="BN44" s="116"/>
      <c r="BO44" s="116"/>
      <c r="BP44" s="116"/>
      <c r="BQ44" s="116"/>
      <c r="BR44" s="116"/>
      <c r="BS44" s="116"/>
      <c r="BT44" s="116"/>
      <c r="BU44" s="116"/>
      <c r="BV44" s="116"/>
      <c r="BW44" s="116"/>
      <c r="BX44" s="116"/>
      <c r="BY44" s="116"/>
      <c r="BZ44" s="116"/>
      <c r="CA44" s="116"/>
      <c r="CB44" s="116"/>
      <c r="CC44" s="116"/>
      <c r="CD44" s="116"/>
      <c r="CE44" s="116"/>
      <c r="CF44" s="116"/>
      <c r="CG44" s="116"/>
      <c r="CH44" s="116"/>
      <c r="CI44" s="116"/>
      <c r="CJ44" s="116"/>
      <c r="CK44" s="116"/>
      <c r="CL44" s="116"/>
      <c r="CM44" s="116"/>
      <c r="CN44" s="116"/>
      <c r="CO44" s="116"/>
      <c r="CP44" s="116"/>
      <c r="CQ44" s="116"/>
      <c r="CR44" s="116"/>
      <c r="CS44" s="116"/>
      <c r="CT44" s="116"/>
      <c r="CU44" s="116"/>
      <c r="CV44" s="116"/>
      <c r="CW44" s="116"/>
      <c r="CX44" s="116"/>
      <c r="CY44" s="116"/>
      <c r="CZ44" s="116"/>
      <c r="DA44" s="116"/>
      <c r="DB44" s="116"/>
      <c r="DC44" s="116"/>
      <c r="DD44" s="116"/>
      <c r="DE44" s="116"/>
      <c r="DF44" s="116"/>
      <c r="DG44" s="116"/>
      <c r="DH44" s="116"/>
      <c r="DI44" s="116"/>
      <c r="DJ44" s="116"/>
      <c r="DK44" s="116"/>
      <c r="DL44" s="116"/>
      <c r="DM44" s="116"/>
      <c r="DN44" s="116"/>
      <c r="DO44" s="116"/>
      <c r="DP44" s="116"/>
      <c r="DQ44" s="116"/>
      <c r="DR44" s="116"/>
      <c r="DS44" s="116"/>
      <c r="DT44" s="116"/>
      <c r="DU44" s="116"/>
      <c r="DV44" s="116"/>
      <c r="DW44" s="116"/>
      <c r="DX44" s="116"/>
      <c r="DY44" s="116"/>
      <c r="DZ44" s="116"/>
      <c r="EA44" s="116"/>
      <c r="EB44" s="116"/>
      <c r="EC44" s="116"/>
      <c r="ED44" s="116"/>
      <c r="EE44" s="116"/>
      <c r="EF44" s="116"/>
      <c r="EG44" s="116"/>
      <c r="EH44" s="116"/>
      <c r="EI44" s="116"/>
      <c r="EJ44" s="116"/>
      <c r="EK44" s="116"/>
      <c r="EL44" s="116"/>
      <c r="EM44" s="116"/>
      <c r="EN44" s="116"/>
      <c r="EO44" s="116"/>
      <c r="EP44" s="116"/>
      <c r="EQ44" s="116"/>
      <c r="ER44" s="116"/>
      <c r="ES44" s="116"/>
      <c r="ET44" s="116"/>
      <c r="EU44" s="116"/>
      <c r="EV44" s="116"/>
      <c r="EW44" s="116"/>
      <c r="EX44" s="116"/>
      <c r="EY44" s="116"/>
      <c r="EZ44" s="116"/>
      <c r="FA44" s="116"/>
      <c r="FB44" s="116"/>
      <c r="FC44" s="116"/>
      <c r="FD44" s="116"/>
      <c r="FE44" s="116"/>
      <c r="FF44" s="116"/>
      <c r="FG44" s="116"/>
      <c r="FH44" s="116"/>
      <c r="FI44" s="116"/>
      <c r="FJ44" s="116"/>
      <c r="FK44" s="116"/>
      <c r="FL44" s="116"/>
      <c r="FM44" s="116"/>
      <c r="FN44" s="116"/>
      <c r="FO44" s="116"/>
      <c r="FP44" s="116"/>
      <c r="FQ44" s="116"/>
      <c r="FR44" s="116"/>
      <c r="FS44" s="116"/>
      <c r="FT44" s="116"/>
      <c r="FU44" s="116"/>
      <c r="FV44" s="116"/>
      <c r="FW44" s="116"/>
      <c r="FX44" s="116"/>
      <c r="FY44" s="116"/>
      <c r="FZ44" s="116"/>
      <c r="GA44" s="116"/>
      <c r="GB44" s="116"/>
      <c r="GC44" s="116"/>
      <c r="GD44" s="116"/>
      <c r="GE44" s="116"/>
      <c r="GF44" s="116"/>
      <c r="GG44" s="116"/>
      <c r="GH44" s="116"/>
      <c r="GI44" s="116"/>
      <c r="GJ44" s="116"/>
      <c r="GK44" s="116"/>
      <c r="GL44" s="116"/>
      <c r="GM44" s="116"/>
      <c r="GN44" s="116"/>
      <c r="GO44" s="116"/>
      <c r="GP44" s="116"/>
      <c r="GQ44" s="116"/>
      <c r="GR44" s="116"/>
      <c r="GS44" s="116"/>
      <c r="GT44" s="116"/>
      <c r="GU44" s="116"/>
      <c r="GV44" s="116"/>
      <c r="GW44" s="116"/>
      <c r="GX44" s="116"/>
      <c r="GY44" s="116"/>
      <c r="GZ44" s="116"/>
      <c r="HA44" s="116"/>
      <c r="HB44" s="116"/>
      <c r="HC44" s="116"/>
      <c r="HD44" s="116"/>
      <c r="HE44" s="116"/>
      <c r="HF44" s="116"/>
      <c r="HG44" s="116"/>
      <c r="HH44" s="116"/>
      <c r="HI44" s="116"/>
      <c r="HJ44" s="116"/>
      <c r="HK44" s="116"/>
      <c r="HL44" s="116"/>
      <c r="HM44" s="116"/>
      <c r="HN44" s="116"/>
      <c r="HO44" s="116"/>
      <c r="HP44" s="116"/>
      <c r="HQ44" s="116"/>
      <c r="HR44" s="116"/>
      <c r="HS44" s="116"/>
      <c r="HT44" s="116"/>
      <c r="HU44" s="116"/>
      <c r="HV44" s="116"/>
      <c r="HW44" s="116"/>
      <c r="HX44" s="116"/>
      <c r="HY44" s="116"/>
      <c r="HZ44" s="116"/>
      <c r="IA44" s="116"/>
      <c r="IB44" s="116"/>
      <c r="IC44" s="116"/>
      <c r="ID44" s="116"/>
      <c r="IE44" s="116"/>
      <c r="IF44" s="116"/>
      <c r="IG44" s="116"/>
      <c r="IH44" s="116"/>
      <c r="II44" s="116"/>
      <c r="IJ44" s="116"/>
      <c r="IK44" s="116"/>
      <c r="IL44" s="116"/>
      <c r="IM44" s="116"/>
      <c r="IN44" s="116"/>
      <c r="IO44" s="116"/>
      <c r="IP44" s="116"/>
      <c r="IQ44" s="116"/>
    </row>
    <row r="45" s="113" customFormat="1" ht="19.5" customHeight="1" spans="1:251">
      <c r="A45" s="119"/>
      <c r="B45" s="121"/>
      <c r="C45" s="121"/>
      <c r="D45" s="121"/>
      <c r="E45" s="121"/>
      <c r="F45" s="116"/>
      <c r="G45" s="116"/>
      <c r="H45" s="116"/>
      <c r="I45" s="116"/>
      <c r="J45" s="116"/>
      <c r="K45" s="116"/>
      <c r="L45" s="116"/>
      <c r="M45" s="116"/>
      <c r="N45" s="116"/>
      <c r="O45" s="116"/>
      <c r="P45" s="116"/>
      <c r="Q45" s="116"/>
      <c r="R45" s="116"/>
      <c r="S45" s="116"/>
      <c r="T45" s="116"/>
      <c r="U45" s="116"/>
      <c r="V45" s="116"/>
      <c r="W45" s="116"/>
      <c r="X45" s="116"/>
      <c r="Y45" s="116"/>
      <c r="Z45" s="116"/>
      <c r="AA45" s="116"/>
      <c r="AB45" s="116"/>
      <c r="AC45" s="116"/>
      <c r="AD45" s="116"/>
      <c r="AE45" s="116"/>
      <c r="AF45" s="116"/>
      <c r="AG45" s="116"/>
      <c r="AH45" s="116"/>
      <c r="AI45" s="116"/>
      <c r="AJ45" s="116"/>
      <c r="AK45" s="116"/>
      <c r="AL45" s="116"/>
      <c r="AM45" s="116"/>
      <c r="AN45" s="116"/>
      <c r="AO45" s="116"/>
      <c r="AP45" s="116"/>
      <c r="AQ45" s="116"/>
      <c r="AR45" s="116"/>
      <c r="AS45" s="116"/>
      <c r="AT45" s="116"/>
      <c r="AU45" s="116"/>
      <c r="AV45" s="116"/>
      <c r="AW45" s="116"/>
      <c r="AX45" s="116"/>
      <c r="AY45" s="116"/>
      <c r="AZ45" s="116"/>
      <c r="BA45" s="116"/>
      <c r="BB45" s="116"/>
      <c r="BC45" s="116"/>
      <c r="BD45" s="116"/>
      <c r="BE45" s="116"/>
      <c r="BF45" s="116"/>
      <c r="BG45" s="116"/>
      <c r="BH45" s="116"/>
      <c r="BI45" s="116"/>
      <c r="BJ45" s="116"/>
      <c r="BK45" s="116"/>
      <c r="BL45" s="116"/>
      <c r="BM45" s="116"/>
      <c r="BN45" s="116"/>
      <c r="BO45" s="116"/>
      <c r="BP45" s="116"/>
      <c r="BQ45" s="116"/>
      <c r="BR45" s="116"/>
      <c r="BS45" s="116"/>
      <c r="BT45" s="116"/>
      <c r="BU45" s="116"/>
      <c r="BV45" s="116"/>
      <c r="BW45" s="116"/>
      <c r="BX45" s="116"/>
      <c r="BY45" s="116"/>
      <c r="BZ45" s="116"/>
      <c r="CA45" s="116"/>
      <c r="CB45" s="116"/>
      <c r="CC45" s="116"/>
      <c r="CD45" s="116"/>
      <c r="CE45" s="116"/>
      <c r="CF45" s="116"/>
      <c r="CG45" s="116"/>
      <c r="CH45" s="116"/>
      <c r="CI45" s="116"/>
      <c r="CJ45" s="116"/>
      <c r="CK45" s="116"/>
      <c r="CL45" s="116"/>
      <c r="CM45" s="116"/>
      <c r="CN45" s="116"/>
      <c r="CO45" s="116"/>
      <c r="CP45" s="116"/>
      <c r="CQ45" s="116"/>
      <c r="CR45" s="116"/>
      <c r="CS45" s="116"/>
      <c r="CT45" s="116"/>
      <c r="CU45" s="116"/>
      <c r="CV45" s="116"/>
      <c r="CW45" s="116"/>
      <c r="CX45" s="116"/>
      <c r="CY45" s="116"/>
      <c r="CZ45" s="116"/>
      <c r="DA45" s="116"/>
      <c r="DB45" s="116"/>
      <c r="DC45" s="116"/>
      <c r="DD45" s="116"/>
      <c r="DE45" s="116"/>
      <c r="DF45" s="116"/>
      <c r="DG45" s="116"/>
      <c r="DH45" s="116"/>
      <c r="DI45" s="116"/>
      <c r="DJ45" s="116"/>
      <c r="DK45" s="116"/>
      <c r="DL45" s="116"/>
      <c r="DM45" s="116"/>
      <c r="DN45" s="116"/>
      <c r="DO45" s="116"/>
      <c r="DP45" s="116"/>
      <c r="DQ45" s="116"/>
      <c r="DR45" s="116"/>
      <c r="DS45" s="116"/>
      <c r="DT45" s="116"/>
      <c r="DU45" s="116"/>
      <c r="DV45" s="116"/>
      <c r="DW45" s="116"/>
      <c r="DX45" s="116"/>
      <c r="DY45" s="116"/>
      <c r="DZ45" s="116"/>
      <c r="EA45" s="116"/>
      <c r="EB45" s="116"/>
      <c r="EC45" s="116"/>
      <c r="ED45" s="116"/>
      <c r="EE45" s="116"/>
      <c r="EF45" s="116"/>
      <c r="EG45" s="116"/>
      <c r="EH45" s="116"/>
      <c r="EI45" s="116"/>
      <c r="EJ45" s="116"/>
      <c r="EK45" s="116"/>
      <c r="EL45" s="116"/>
      <c r="EM45" s="116"/>
      <c r="EN45" s="116"/>
      <c r="EO45" s="116"/>
      <c r="EP45" s="116"/>
      <c r="EQ45" s="116"/>
      <c r="ER45" s="116"/>
      <c r="ES45" s="116"/>
      <c r="ET45" s="116"/>
      <c r="EU45" s="116"/>
      <c r="EV45" s="116"/>
      <c r="EW45" s="116"/>
      <c r="EX45" s="116"/>
      <c r="EY45" s="116"/>
      <c r="EZ45" s="116"/>
      <c r="FA45" s="116"/>
      <c r="FB45" s="116"/>
      <c r="FC45" s="116"/>
      <c r="FD45" s="116"/>
      <c r="FE45" s="116"/>
      <c r="FF45" s="116"/>
      <c r="FG45" s="116"/>
      <c r="FH45" s="116"/>
      <c r="FI45" s="116"/>
      <c r="FJ45" s="116"/>
      <c r="FK45" s="116"/>
      <c r="FL45" s="116"/>
      <c r="FM45" s="116"/>
      <c r="FN45" s="116"/>
      <c r="FO45" s="116"/>
      <c r="FP45" s="116"/>
      <c r="FQ45" s="116"/>
      <c r="FR45" s="116"/>
      <c r="FS45" s="116"/>
      <c r="FT45" s="116"/>
      <c r="FU45" s="116"/>
      <c r="FV45" s="116"/>
      <c r="FW45" s="116"/>
      <c r="FX45" s="116"/>
      <c r="FY45" s="116"/>
      <c r="FZ45" s="116"/>
      <c r="GA45" s="116"/>
      <c r="GB45" s="116"/>
      <c r="GC45" s="116"/>
      <c r="GD45" s="116"/>
      <c r="GE45" s="116"/>
      <c r="GF45" s="116"/>
      <c r="GG45" s="116"/>
      <c r="GH45" s="116"/>
      <c r="GI45" s="116"/>
      <c r="GJ45" s="116"/>
      <c r="GK45" s="116"/>
      <c r="GL45" s="116"/>
      <c r="GM45" s="116"/>
      <c r="GN45" s="116"/>
      <c r="GO45" s="116"/>
      <c r="GP45" s="116"/>
      <c r="GQ45" s="116"/>
      <c r="GR45" s="116"/>
      <c r="GS45" s="116"/>
      <c r="GT45" s="116"/>
      <c r="GU45" s="116"/>
      <c r="GV45" s="116"/>
      <c r="GW45" s="116"/>
      <c r="GX45" s="116"/>
      <c r="GY45" s="116"/>
      <c r="GZ45" s="116"/>
      <c r="HA45" s="116"/>
      <c r="HB45" s="116"/>
      <c r="HC45" s="116"/>
      <c r="HD45" s="116"/>
      <c r="HE45" s="116"/>
      <c r="HF45" s="116"/>
      <c r="HG45" s="116"/>
      <c r="HH45" s="116"/>
      <c r="HI45" s="116"/>
      <c r="HJ45" s="116"/>
      <c r="HK45" s="116"/>
      <c r="HL45" s="116"/>
      <c r="HM45" s="116"/>
      <c r="HN45" s="116"/>
      <c r="HO45" s="116"/>
      <c r="HP45" s="116"/>
      <c r="HQ45" s="116"/>
      <c r="HR45" s="116"/>
      <c r="HS45" s="116"/>
      <c r="HT45" s="116"/>
      <c r="HU45" s="116"/>
      <c r="HV45" s="116"/>
      <c r="HW45" s="116"/>
      <c r="HX45" s="116"/>
      <c r="HY45" s="116"/>
      <c r="HZ45" s="116"/>
      <c r="IA45" s="116"/>
      <c r="IB45" s="116"/>
      <c r="IC45" s="116"/>
      <c r="ID45" s="116"/>
      <c r="IE45" s="116"/>
      <c r="IF45" s="116"/>
      <c r="IG45" s="116"/>
      <c r="IH45" s="116"/>
      <c r="II45" s="116"/>
      <c r="IJ45" s="116"/>
      <c r="IK45" s="116"/>
      <c r="IL45" s="116"/>
      <c r="IM45" s="116"/>
      <c r="IN45" s="116"/>
      <c r="IO45" s="116"/>
      <c r="IP45" s="116"/>
      <c r="IQ45" s="116"/>
    </row>
    <row r="46" s="113" customFormat="1" ht="19.5" customHeight="1" spans="1:251">
      <c r="A46" s="119">
        <v>1021201</v>
      </c>
      <c r="B46" s="120" t="s">
        <v>286</v>
      </c>
      <c r="C46" s="121"/>
      <c r="D46" s="121"/>
      <c r="E46" s="121"/>
      <c r="F46" s="116"/>
      <c r="G46" s="116"/>
      <c r="H46" s="116"/>
      <c r="I46" s="116"/>
      <c r="J46" s="116"/>
      <c r="K46" s="116"/>
      <c r="L46" s="116"/>
      <c r="M46" s="116"/>
      <c r="N46" s="116"/>
      <c r="O46" s="116"/>
      <c r="P46" s="116"/>
      <c r="Q46" s="116"/>
      <c r="R46" s="116"/>
      <c r="S46" s="116"/>
      <c r="T46" s="116"/>
      <c r="U46" s="116"/>
      <c r="V46" s="116"/>
      <c r="W46" s="116"/>
      <c r="X46" s="116"/>
      <c r="Y46" s="116"/>
      <c r="Z46" s="116"/>
      <c r="AA46" s="116"/>
      <c r="AB46" s="116"/>
      <c r="AC46" s="116"/>
      <c r="AD46" s="116"/>
      <c r="AE46" s="116"/>
      <c r="AF46" s="116"/>
      <c r="AG46" s="116"/>
      <c r="AH46" s="116"/>
      <c r="AI46" s="116"/>
      <c r="AJ46" s="116"/>
      <c r="AK46" s="116"/>
      <c r="AL46" s="116"/>
      <c r="AM46" s="116"/>
      <c r="AN46" s="116"/>
      <c r="AO46" s="116"/>
      <c r="AP46" s="116"/>
      <c r="AQ46" s="116"/>
      <c r="AR46" s="116"/>
      <c r="AS46" s="116"/>
      <c r="AT46" s="116"/>
      <c r="AU46" s="116"/>
      <c r="AV46" s="116"/>
      <c r="AW46" s="116"/>
      <c r="AX46" s="116"/>
      <c r="AY46" s="116"/>
      <c r="AZ46" s="116"/>
      <c r="BA46" s="116"/>
      <c r="BB46" s="116"/>
      <c r="BC46" s="116"/>
      <c r="BD46" s="116"/>
      <c r="BE46" s="116"/>
      <c r="BF46" s="116"/>
      <c r="BG46" s="116"/>
      <c r="BH46" s="116"/>
      <c r="BI46" s="116"/>
      <c r="BJ46" s="116"/>
      <c r="BK46" s="116"/>
      <c r="BL46" s="116"/>
      <c r="BM46" s="116"/>
      <c r="BN46" s="116"/>
      <c r="BO46" s="116"/>
      <c r="BP46" s="116"/>
      <c r="BQ46" s="116"/>
      <c r="BR46" s="116"/>
      <c r="BS46" s="116"/>
      <c r="BT46" s="116"/>
      <c r="BU46" s="116"/>
      <c r="BV46" s="116"/>
      <c r="BW46" s="116"/>
      <c r="BX46" s="116"/>
      <c r="BY46" s="116"/>
      <c r="BZ46" s="116"/>
      <c r="CA46" s="116"/>
      <c r="CB46" s="116"/>
      <c r="CC46" s="116"/>
      <c r="CD46" s="116"/>
      <c r="CE46" s="116"/>
      <c r="CF46" s="116"/>
      <c r="CG46" s="116"/>
      <c r="CH46" s="116"/>
      <c r="CI46" s="116"/>
      <c r="CJ46" s="116"/>
      <c r="CK46" s="116"/>
      <c r="CL46" s="116"/>
      <c r="CM46" s="116"/>
      <c r="CN46" s="116"/>
      <c r="CO46" s="116"/>
      <c r="CP46" s="116"/>
      <c r="CQ46" s="116"/>
      <c r="CR46" s="116"/>
      <c r="CS46" s="116"/>
      <c r="CT46" s="116"/>
      <c r="CU46" s="116"/>
      <c r="CV46" s="116"/>
      <c r="CW46" s="116"/>
      <c r="CX46" s="116"/>
      <c r="CY46" s="116"/>
      <c r="CZ46" s="116"/>
      <c r="DA46" s="116"/>
      <c r="DB46" s="116"/>
      <c r="DC46" s="116"/>
      <c r="DD46" s="116"/>
      <c r="DE46" s="116"/>
      <c r="DF46" s="116"/>
      <c r="DG46" s="116"/>
      <c r="DH46" s="116"/>
      <c r="DI46" s="116"/>
      <c r="DJ46" s="116"/>
      <c r="DK46" s="116"/>
      <c r="DL46" s="116"/>
      <c r="DM46" s="116"/>
      <c r="DN46" s="116"/>
      <c r="DO46" s="116"/>
      <c r="DP46" s="116"/>
      <c r="DQ46" s="116"/>
      <c r="DR46" s="116"/>
      <c r="DS46" s="116"/>
      <c r="DT46" s="116"/>
      <c r="DU46" s="116"/>
      <c r="DV46" s="116"/>
      <c r="DW46" s="116"/>
      <c r="DX46" s="116"/>
      <c r="DY46" s="116"/>
      <c r="DZ46" s="116"/>
      <c r="EA46" s="116"/>
      <c r="EB46" s="116"/>
      <c r="EC46" s="116"/>
      <c r="ED46" s="116"/>
      <c r="EE46" s="116"/>
      <c r="EF46" s="116"/>
      <c r="EG46" s="116"/>
      <c r="EH46" s="116"/>
      <c r="EI46" s="116"/>
      <c r="EJ46" s="116"/>
      <c r="EK46" s="116"/>
      <c r="EL46" s="116"/>
      <c r="EM46" s="116"/>
      <c r="EN46" s="116"/>
      <c r="EO46" s="116"/>
      <c r="EP46" s="116"/>
      <c r="EQ46" s="116"/>
      <c r="ER46" s="116"/>
      <c r="ES46" s="116"/>
      <c r="ET46" s="116"/>
      <c r="EU46" s="116"/>
      <c r="EV46" s="116"/>
      <c r="EW46" s="116"/>
      <c r="EX46" s="116"/>
      <c r="EY46" s="116"/>
      <c r="EZ46" s="116"/>
      <c r="FA46" s="116"/>
      <c r="FB46" s="116"/>
      <c r="FC46" s="116"/>
      <c r="FD46" s="116"/>
      <c r="FE46" s="116"/>
      <c r="FF46" s="116"/>
      <c r="FG46" s="116"/>
      <c r="FH46" s="116"/>
      <c r="FI46" s="116"/>
      <c r="FJ46" s="116"/>
      <c r="FK46" s="116"/>
      <c r="FL46" s="116"/>
      <c r="FM46" s="116"/>
      <c r="FN46" s="116"/>
      <c r="FO46" s="116"/>
      <c r="FP46" s="116"/>
      <c r="FQ46" s="116"/>
      <c r="FR46" s="116"/>
      <c r="FS46" s="116"/>
      <c r="FT46" s="116"/>
      <c r="FU46" s="116"/>
      <c r="FV46" s="116"/>
      <c r="FW46" s="116"/>
      <c r="FX46" s="116"/>
      <c r="FY46" s="116"/>
      <c r="FZ46" s="116"/>
      <c r="GA46" s="116"/>
      <c r="GB46" s="116"/>
      <c r="GC46" s="116"/>
      <c r="GD46" s="116"/>
      <c r="GE46" s="116"/>
      <c r="GF46" s="116"/>
      <c r="GG46" s="116"/>
      <c r="GH46" s="116"/>
      <c r="GI46" s="116"/>
      <c r="GJ46" s="116"/>
      <c r="GK46" s="116"/>
      <c r="GL46" s="116"/>
      <c r="GM46" s="116"/>
      <c r="GN46" s="116"/>
      <c r="GO46" s="116"/>
      <c r="GP46" s="116"/>
      <c r="GQ46" s="116"/>
      <c r="GR46" s="116"/>
      <c r="GS46" s="116"/>
      <c r="GT46" s="116"/>
      <c r="GU46" s="116"/>
      <c r="GV46" s="116"/>
      <c r="GW46" s="116"/>
      <c r="GX46" s="116"/>
      <c r="GY46" s="116"/>
      <c r="GZ46" s="116"/>
      <c r="HA46" s="116"/>
      <c r="HB46" s="116"/>
      <c r="HC46" s="116"/>
      <c r="HD46" s="116"/>
      <c r="HE46" s="116"/>
      <c r="HF46" s="116"/>
      <c r="HG46" s="116"/>
      <c r="HH46" s="116"/>
      <c r="HI46" s="116"/>
      <c r="HJ46" s="116"/>
      <c r="HK46" s="116"/>
      <c r="HL46" s="116"/>
      <c r="HM46" s="116"/>
      <c r="HN46" s="116"/>
      <c r="HO46" s="116"/>
      <c r="HP46" s="116"/>
      <c r="HQ46" s="116"/>
      <c r="HR46" s="116"/>
      <c r="HS46" s="116"/>
      <c r="HT46" s="116"/>
      <c r="HU46" s="116"/>
      <c r="HV46" s="116"/>
      <c r="HW46" s="116"/>
      <c r="HX46" s="116"/>
      <c r="HY46" s="116"/>
      <c r="HZ46" s="116"/>
      <c r="IA46" s="116"/>
      <c r="IB46" s="116"/>
      <c r="IC46" s="116"/>
      <c r="ID46" s="116"/>
      <c r="IE46" s="116"/>
      <c r="IF46" s="116"/>
      <c r="IG46" s="116"/>
      <c r="IH46" s="116"/>
      <c r="II46" s="116"/>
      <c r="IJ46" s="116"/>
      <c r="IK46" s="116"/>
      <c r="IL46" s="116"/>
      <c r="IM46" s="116"/>
      <c r="IN46" s="116"/>
      <c r="IO46" s="116"/>
      <c r="IP46" s="116"/>
      <c r="IQ46" s="116"/>
    </row>
    <row r="47" s="113" customFormat="1" ht="19.5" customHeight="1" spans="1:251">
      <c r="A47" s="119"/>
      <c r="B47" s="121"/>
      <c r="C47" s="121"/>
      <c r="D47" s="121"/>
      <c r="E47" s="121"/>
      <c r="F47" s="116"/>
      <c r="G47" s="116"/>
      <c r="H47" s="116"/>
      <c r="I47" s="116"/>
      <c r="J47" s="116"/>
      <c r="K47" s="116"/>
      <c r="L47" s="116"/>
      <c r="M47" s="116"/>
      <c r="N47" s="116"/>
      <c r="O47" s="116"/>
      <c r="P47" s="116"/>
      <c r="Q47" s="116"/>
      <c r="R47" s="116"/>
      <c r="S47" s="116"/>
      <c r="T47" s="116"/>
      <c r="U47" s="116"/>
      <c r="V47" s="116"/>
      <c r="W47" s="116"/>
      <c r="X47" s="116"/>
      <c r="Y47" s="116"/>
      <c r="Z47" s="116"/>
      <c r="AA47" s="116"/>
      <c r="AB47" s="116"/>
      <c r="AC47" s="116"/>
      <c r="AD47" s="116"/>
      <c r="AE47" s="116"/>
      <c r="AF47" s="116"/>
      <c r="AG47" s="116"/>
      <c r="AH47" s="116"/>
      <c r="AI47" s="116"/>
      <c r="AJ47" s="116"/>
      <c r="AK47" s="116"/>
      <c r="AL47" s="116"/>
      <c r="AM47" s="116"/>
      <c r="AN47" s="116"/>
      <c r="AO47" s="116"/>
      <c r="AP47" s="116"/>
      <c r="AQ47" s="116"/>
      <c r="AR47" s="116"/>
      <c r="AS47" s="116"/>
      <c r="AT47" s="116"/>
      <c r="AU47" s="116"/>
      <c r="AV47" s="116"/>
      <c r="AW47" s="116"/>
      <c r="AX47" s="116"/>
      <c r="AY47" s="116"/>
      <c r="AZ47" s="116"/>
      <c r="BA47" s="116"/>
      <c r="BB47" s="116"/>
      <c r="BC47" s="116"/>
      <c r="BD47" s="116"/>
      <c r="BE47" s="116"/>
      <c r="BF47" s="116"/>
      <c r="BG47" s="116"/>
      <c r="BH47" s="116"/>
      <c r="BI47" s="116"/>
      <c r="BJ47" s="116"/>
      <c r="BK47" s="116"/>
      <c r="BL47" s="116"/>
      <c r="BM47" s="116"/>
      <c r="BN47" s="116"/>
      <c r="BO47" s="116"/>
      <c r="BP47" s="116"/>
      <c r="BQ47" s="116"/>
      <c r="BR47" s="116"/>
      <c r="BS47" s="116"/>
      <c r="BT47" s="116"/>
      <c r="BU47" s="116"/>
      <c r="BV47" s="116"/>
      <c r="BW47" s="116"/>
      <c r="BX47" s="116"/>
      <c r="BY47" s="116"/>
      <c r="BZ47" s="116"/>
      <c r="CA47" s="116"/>
      <c r="CB47" s="116"/>
      <c r="CC47" s="116"/>
      <c r="CD47" s="116"/>
      <c r="CE47" s="116"/>
      <c r="CF47" s="116"/>
      <c r="CG47" s="116"/>
      <c r="CH47" s="116"/>
      <c r="CI47" s="116"/>
      <c r="CJ47" s="116"/>
      <c r="CK47" s="116"/>
      <c r="CL47" s="116"/>
      <c r="CM47" s="116"/>
      <c r="CN47" s="116"/>
      <c r="CO47" s="116"/>
      <c r="CP47" s="116"/>
      <c r="CQ47" s="116"/>
      <c r="CR47" s="116"/>
      <c r="CS47" s="116"/>
      <c r="CT47" s="116"/>
      <c r="CU47" s="116"/>
      <c r="CV47" s="116"/>
      <c r="CW47" s="116"/>
      <c r="CX47" s="116"/>
      <c r="CY47" s="116"/>
      <c r="CZ47" s="116"/>
      <c r="DA47" s="116"/>
      <c r="DB47" s="116"/>
      <c r="DC47" s="116"/>
      <c r="DD47" s="116"/>
      <c r="DE47" s="116"/>
      <c r="DF47" s="116"/>
      <c r="DG47" s="116"/>
      <c r="DH47" s="116"/>
      <c r="DI47" s="116"/>
      <c r="DJ47" s="116"/>
      <c r="DK47" s="116"/>
      <c r="DL47" s="116"/>
      <c r="DM47" s="116"/>
      <c r="DN47" s="116"/>
      <c r="DO47" s="116"/>
      <c r="DP47" s="116"/>
      <c r="DQ47" s="116"/>
      <c r="DR47" s="116"/>
      <c r="DS47" s="116"/>
      <c r="DT47" s="116"/>
      <c r="DU47" s="116"/>
      <c r="DV47" s="116"/>
      <c r="DW47" s="116"/>
      <c r="DX47" s="116"/>
      <c r="DY47" s="116"/>
      <c r="DZ47" s="116"/>
      <c r="EA47" s="116"/>
      <c r="EB47" s="116"/>
      <c r="EC47" s="116"/>
      <c r="ED47" s="116"/>
      <c r="EE47" s="116"/>
      <c r="EF47" s="116"/>
      <c r="EG47" s="116"/>
      <c r="EH47" s="116"/>
      <c r="EI47" s="116"/>
      <c r="EJ47" s="116"/>
      <c r="EK47" s="116"/>
      <c r="EL47" s="116"/>
      <c r="EM47" s="116"/>
      <c r="EN47" s="116"/>
      <c r="EO47" s="116"/>
      <c r="EP47" s="116"/>
      <c r="EQ47" s="116"/>
      <c r="ER47" s="116"/>
      <c r="ES47" s="116"/>
      <c r="ET47" s="116"/>
      <c r="EU47" s="116"/>
      <c r="EV47" s="116"/>
      <c r="EW47" s="116"/>
      <c r="EX47" s="116"/>
      <c r="EY47" s="116"/>
      <c r="EZ47" s="116"/>
      <c r="FA47" s="116"/>
      <c r="FB47" s="116"/>
      <c r="FC47" s="116"/>
      <c r="FD47" s="116"/>
      <c r="FE47" s="116"/>
      <c r="FF47" s="116"/>
      <c r="FG47" s="116"/>
      <c r="FH47" s="116"/>
      <c r="FI47" s="116"/>
      <c r="FJ47" s="116"/>
      <c r="FK47" s="116"/>
      <c r="FL47" s="116"/>
      <c r="FM47" s="116"/>
      <c r="FN47" s="116"/>
      <c r="FO47" s="116"/>
      <c r="FP47" s="116"/>
      <c r="FQ47" s="116"/>
      <c r="FR47" s="116"/>
      <c r="FS47" s="116"/>
      <c r="FT47" s="116"/>
      <c r="FU47" s="116"/>
      <c r="FV47" s="116"/>
      <c r="FW47" s="116"/>
      <c r="FX47" s="116"/>
      <c r="FY47" s="116"/>
      <c r="FZ47" s="116"/>
      <c r="GA47" s="116"/>
      <c r="GB47" s="116"/>
      <c r="GC47" s="116"/>
      <c r="GD47" s="116"/>
      <c r="GE47" s="116"/>
      <c r="GF47" s="116"/>
      <c r="GG47" s="116"/>
      <c r="GH47" s="116"/>
      <c r="GI47" s="116"/>
      <c r="GJ47" s="116"/>
      <c r="GK47" s="116"/>
      <c r="GL47" s="116"/>
      <c r="GM47" s="116"/>
      <c r="GN47" s="116"/>
      <c r="GO47" s="116"/>
      <c r="GP47" s="116"/>
      <c r="GQ47" s="116"/>
      <c r="GR47" s="116"/>
      <c r="GS47" s="116"/>
      <c r="GT47" s="116"/>
      <c r="GU47" s="116"/>
      <c r="GV47" s="116"/>
      <c r="GW47" s="116"/>
      <c r="GX47" s="116"/>
      <c r="GY47" s="116"/>
      <c r="GZ47" s="116"/>
      <c r="HA47" s="116"/>
      <c r="HB47" s="116"/>
      <c r="HC47" s="116"/>
      <c r="HD47" s="116"/>
      <c r="HE47" s="116"/>
      <c r="HF47" s="116"/>
      <c r="HG47" s="116"/>
      <c r="HH47" s="116"/>
      <c r="HI47" s="116"/>
      <c r="HJ47" s="116"/>
      <c r="HK47" s="116"/>
      <c r="HL47" s="116"/>
      <c r="HM47" s="116"/>
      <c r="HN47" s="116"/>
      <c r="HO47" s="116"/>
      <c r="HP47" s="116"/>
      <c r="HQ47" s="116"/>
      <c r="HR47" s="116"/>
      <c r="HS47" s="116"/>
      <c r="HT47" s="116"/>
      <c r="HU47" s="116"/>
      <c r="HV47" s="116"/>
      <c r="HW47" s="116"/>
      <c r="HX47" s="116"/>
      <c r="HY47" s="116"/>
      <c r="HZ47" s="116"/>
      <c r="IA47" s="116"/>
      <c r="IB47" s="116"/>
      <c r="IC47" s="116"/>
      <c r="ID47" s="116"/>
      <c r="IE47" s="116"/>
      <c r="IF47" s="116"/>
      <c r="IG47" s="116"/>
      <c r="IH47" s="116"/>
      <c r="II47" s="116"/>
      <c r="IJ47" s="116"/>
      <c r="IK47" s="116"/>
      <c r="IL47" s="116"/>
      <c r="IM47" s="116"/>
      <c r="IN47" s="116"/>
      <c r="IO47" s="116"/>
      <c r="IP47" s="116"/>
      <c r="IQ47" s="116"/>
    </row>
    <row r="48" s="113" customFormat="1" ht="19.5" customHeight="1" spans="1:251">
      <c r="A48" s="119">
        <v>1021202</v>
      </c>
      <c r="B48" s="120" t="s">
        <v>287</v>
      </c>
      <c r="C48" s="121"/>
      <c r="D48" s="121"/>
      <c r="E48" s="121"/>
      <c r="F48" s="116"/>
      <c r="G48" s="116"/>
      <c r="H48" s="116"/>
      <c r="I48" s="116"/>
      <c r="J48" s="116"/>
      <c r="K48" s="116"/>
      <c r="L48" s="116"/>
      <c r="M48" s="116"/>
      <c r="N48" s="116"/>
      <c r="O48" s="116"/>
      <c r="P48" s="116"/>
      <c r="Q48" s="116"/>
      <c r="R48" s="116"/>
      <c r="S48" s="116"/>
      <c r="T48" s="116"/>
      <c r="U48" s="116"/>
      <c r="V48" s="116"/>
      <c r="W48" s="116"/>
      <c r="X48" s="116"/>
      <c r="Y48" s="116"/>
      <c r="Z48" s="116"/>
      <c r="AA48" s="116"/>
      <c r="AB48" s="116"/>
      <c r="AC48" s="116"/>
      <c r="AD48" s="116"/>
      <c r="AE48" s="116"/>
      <c r="AF48" s="116"/>
      <c r="AG48" s="116"/>
      <c r="AH48" s="116"/>
      <c r="AI48" s="116"/>
      <c r="AJ48" s="116"/>
      <c r="AK48" s="116"/>
      <c r="AL48" s="116"/>
      <c r="AM48" s="116"/>
      <c r="AN48" s="116"/>
      <c r="AO48" s="116"/>
      <c r="AP48" s="116"/>
      <c r="AQ48" s="116"/>
      <c r="AR48" s="116"/>
      <c r="AS48" s="116"/>
      <c r="AT48" s="116"/>
      <c r="AU48" s="116"/>
      <c r="AV48" s="116"/>
      <c r="AW48" s="116"/>
      <c r="AX48" s="116"/>
      <c r="AY48" s="116"/>
      <c r="AZ48" s="116"/>
      <c r="BA48" s="116"/>
      <c r="BB48" s="116"/>
      <c r="BC48" s="116"/>
      <c r="BD48" s="116"/>
      <c r="BE48" s="116"/>
      <c r="BF48" s="116"/>
      <c r="BG48" s="116"/>
      <c r="BH48" s="116"/>
      <c r="BI48" s="116"/>
      <c r="BJ48" s="116"/>
      <c r="BK48" s="116"/>
      <c r="BL48" s="116"/>
      <c r="BM48" s="116"/>
      <c r="BN48" s="116"/>
      <c r="BO48" s="116"/>
      <c r="BP48" s="116"/>
      <c r="BQ48" s="116"/>
      <c r="BR48" s="116"/>
      <c r="BS48" s="116"/>
      <c r="BT48" s="116"/>
      <c r="BU48" s="116"/>
      <c r="BV48" s="116"/>
      <c r="BW48" s="116"/>
      <c r="BX48" s="116"/>
      <c r="BY48" s="116"/>
      <c r="BZ48" s="116"/>
      <c r="CA48" s="116"/>
      <c r="CB48" s="116"/>
      <c r="CC48" s="116"/>
      <c r="CD48" s="116"/>
      <c r="CE48" s="116"/>
      <c r="CF48" s="116"/>
      <c r="CG48" s="116"/>
      <c r="CH48" s="116"/>
      <c r="CI48" s="116"/>
      <c r="CJ48" s="116"/>
      <c r="CK48" s="116"/>
      <c r="CL48" s="116"/>
      <c r="CM48" s="116"/>
      <c r="CN48" s="116"/>
      <c r="CO48" s="116"/>
      <c r="CP48" s="116"/>
      <c r="CQ48" s="116"/>
      <c r="CR48" s="116"/>
      <c r="CS48" s="116"/>
      <c r="CT48" s="116"/>
      <c r="CU48" s="116"/>
      <c r="CV48" s="116"/>
      <c r="CW48" s="116"/>
      <c r="CX48" s="116"/>
      <c r="CY48" s="116"/>
      <c r="CZ48" s="116"/>
      <c r="DA48" s="116"/>
      <c r="DB48" s="116"/>
      <c r="DC48" s="116"/>
      <c r="DD48" s="116"/>
      <c r="DE48" s="116"/>
      <c r="DF48" s="116"/>
      <c r="DG48" s="116"/>
      <c r="DH48" s="116"/>
      <c r="DI48" s="116"/>
      <c r="DJ48" s="116"/>
      <c r="DK48" s="116"/>
      <c r="DL48" s="116"/>
      <c r="DM48" s="116"/>
      <c r="DN48" s="116"/>
      <c r="DO48" s="116"/>
      <c r="DP48" s="116"/>
      <c r="DQ48" s="116"/>
      <c r="DR48" s="116"/>
      <c r="DS48" s="116"/>
      <c r="DT48" s="116"/>
      <c r="DU48" s="116"/>
      <c r="DV48" s="116"/>
      <c r="DW48" s="116"/>
      <c r="DX48" s="116"/>
      <c r="DY48" s="116"/>
      <c r="DZ48" s="116"/>
      <c r="EA48" s="116"/>
      <c r="EB48" s="116"/>
      <c r="EC48" s="116"/>
      <c r="ED48" s="116"/>
      <c r="EE48" s="116"/>
      <c r="EF48" s="116"/>
      <c r="EG48" s="116"/>
      <c r="EH48" s="116"/>
      <c r="EI48" s="116"/>
      <c r="EJ48" s="116"/>
      <c r="EK48" s="116"/>
      <c r="EL48" s="116"/>
      <c r="EM48" s="116"/>
      <c r="EN48" s="116"/>
      <c r="EO48" s="116"/>
      <c r="EP48" s="116"/>
      <c r="EQ48" s="116"/>
      <c r="ER48" s="116"/>
      <c r="ES48" s="116"/>
      <c r="ET48" s="116"/>
      <c r="EU48" s="116"/>
      <c r="EV48" s="116"/>
      <c r="EW48" s="116"/>
      <c r="EX48" s="116"/>
      <c r="EY48" s="116"/>
      <c r="EZ48" s="116"/>
      <c r="FA48" s="116"/>
      <c r="FB48" s="116"/>
      <c r="FC48" s="116"/>
      <c r="FD48" s="116"/>
      <c r="FE48" s="116"/>
      <c r="FF48" s="116"/>
      <c r="FG48" s="116"/>
      <c r="FH48" s="116"/>
      <c r="FI48" s="116"/>
      <c r="FJ48" s="116"/>
      <c r="FK48" s="116"/>
      <c r="FL48" s="116"/>
      <c r="FM48" s="116"/>
      <c r="FN48" s="116"/>
      <c r="FO48" s="116"/>
      <c r="FP48" s="116"/>
      <c r="FQ48" s="116"/>
      <c r="FR48" s="116"/>
      <c r="FS48" s="116"/>
      <c r="FT48" s="116"/>
      <c r="FU48" s="116"/>
      <c r="FV48" s="116"/>
      <c r="FW48" s="116"/>
      <c r="FX48" s="116"/>
      <c r="FY48" s="116"/>
      <c r="FZ48" s="116"/>
      <c r="GA48" s="116"/>
      <c r="GB48" s="116"/>
      <c r="GC48" s="116"/>
      <c r="GD48" s="116"/>
      <c r="GE48" s="116"/>
      <c r="GF48" s="116"/>
      <c r="GG48" s="116"/>
      <c r="GH48" s="116"/>
      <c r="GI48" s="116"/>
      <c r="GJ48" s="116"/>
      <c r="GK48" s="116"/>
      <c r="GL48" s="116"/>
      <c r="GM48" s="116"/>
      <c r="GN48" s="116"/>
      <c r="GO48" s="116"/>
      <c r="GP48" s="116"/>
      <c r="GQ48" s="116"/>
      <c r="GR48" s="116"/>
      <c r="GS48" s="116"/>
      <c r="GT48" s="116"/>
      <c r="GU48" s="116"/>
      <c r="GV48" s="116"/>
      <c r="GW48" s="116"/>
      <c r="GX48" s="116"/>
      <c r="GY48" s="116"/>
      <c r="GZ48" s="116"/>
      <c r="HA48" s="116"/>
      <c r="HB48" s="116"/>
      <c r="HC48" s="116"/>
      <c r="HD48" s="116"/>
      <c r="HE48" s="116"/>
      <c r="HF48" s="116"/>
      <c r="HG48" s="116"/>
      <c r="HH48" s="116"/>
      <c r="HI48" s="116"/>
      <c r="HJ48" s="116"/>
      <c r="HK48" s="116"/>
      <c r="HL48" s="116"/>
      <c r="HM48" s="116"/>
      <c r="HN48" s="116"/>
      <c r="HO48" s="116"/>
      <c r="HP48" s="116"/>
      <c r="HQ48" s="116"/>
      <c r="HR48" s="116"/>
      <c r="HS48" s="116"/>
      <c r="HT48" s="116"/>
      <c r="HU48" s="116"/>
      <c r="HV48" s="116"/>
      <c r="HW48" s="116"/>
      <c r="HX48" s="116"/>
      <c r="HY48" s="116"/>
      <c r="HZ48" s="116"/>
      <c r="IA48" s="116"/>
      <c r="IB48" s="116"/>
      <c r="IC48" s="116"/>
      <c r="ID48" s="116"/>
      <c r="IE48" s="116"/>
      <c r="IF48" s="116"/>
      <c r="IG48" s="116"/>
      <c r="IH48" s="116"/>
      <c r="II48" s="116"/>
      <c r="IJ48" s="116"/>
      <c r="IK48" s="116"/>
      <c r="IL48" s="116"/>
      <c r="IM48" s="116"/>
      <c r="IN48" s="116"/>
      <c r="IO48" s="116"/>
      <c r="IP48" s="116"/>
      <c r="IQ48" s="116"/>
    </row>
    <row r="49" s="113" customFormat="1" ht="19.5" customHeight="1" spans="1:251">
      <c r="A49" s="119"/>
      <c r="B49" s="121"/>
      <c r="C49" s="121"/>
      <c r="D49" s="121"/>
      <c r="E49" s="121"/>
      <c r="F49" s="116"/>
      <c r="G49" s="116"/>
      <c r="H49" s="116"/>
      <c r="I49" s="116"/>
      <c r="J49" s="116"/>
      <c r="K49" s="116"/>
      <c r="L49" s="116"/>
      <c r="M49" s="116"/>
      <c r="N49" s="116"/>
      <c r="O49" s="116"/>
      <c r="P49" s="116"/>
      <c r="Q49" s="116"/>
      <c r="R49" s="116"/>
      <c r="S49" s="116"/>
      <c r="T49" s="116"/>
      <c r="U49" s="116"/>
      <c r="V49" s="116"/>
      <c r="W49" s="116"/>
      <c r="X49" s="116"/>
      <c r="Y49" s="116"/>
      <c r="Z49" s="116"/>
      <c r="AA49" s="116"/>
      <c r="AB49" s="116"/>
      <c r="AC49" s="116"/>
      <c r="AD49" s="116"/>
      <c r="AE49" s="116"/>
      <c r="AF49" s="116"/>
      <c r="AG49" s="116"/>
      <c r="AH49" s="116"/>
      <c r="AI49" s="116"/>
      <c r="AJ49" s="116"/>
      <c r="AK49" s="116"/>
      <c r="AL49" s="116"/>
      <c r="AM49" s="116"/>
      <c r="AN49" s="116"/>
      <c r="AO49" s="116"/>
      <c r="AP49" s="116"/>
      <c r="AQ49" s="116"/>
      <c r="AR49" s="116"/>
      <c r="AS49" s="116"/>
      <c r="AT49" s="116"/>
      <c r="AU49" s="116"/>
      <c r="AV49" s="116"/>
      <c r="AW49" s="116"/>
      <c r="AX49" s="116"/>
      <c r="AY49" s="116"/>
      <c r="AZ49" s="116"/>
      <c r="BA49" s="116"/>
      <c r="BB49" s="116"/>
      <c r="BC49" s="116"/>
      <c r="BD49" s="116"/>
      <c r="BE49" s="116"/>
      <c r="BF49" s="116"/>
      <c r="BG49" s="116"/>
      <c r="BH49" s="116"/>
      <c r="BI49" s="116"/>
      <c r="BJ49" s="116"/>
      <c r="BK49" s="116"/>
      <c r="BL49" s="116"/>
      <c r="BM49" s="116"/>
      <c r="BN49" s="116"/>
      <c r="BO49" s="116"/>
      <c r="BP49" s="116"/>
      <c r="BQ49" s="116"/>
      <c r="BR49" s="116"/>
      <c r="BS49" s="116"/>
      <c r="BT49" s="116"/>
      <c r="BU49" s="116"/>
      <c r="BV49" s="116"/>
      <c r="BW49" s="116"/>
      <c r="BX49" s="116"/>
      <c r="BY49" s="116"/>
      <c r="BZ49" s="116"/>
      <c r="CA49" s="116"/>
      <c r="CB49" s="116"/>
      <c r="CC49" s="116"/>
      <c r="CD49" s="116"/>
      <c r="CE49" s="116"/>
      <c r="CF49" s="116"/>
      <c r="CG49" s="116"/>
      <c r="CH49" s="116"/>
      <c r="CI49" s="116"/>
      <c r="CJ49" s="116"/>
      <c r="CK49" s="116"/>
      <c r="CL49" s="116"/>
      <c r="CM49" s="116"/>
      <c r="CN49" s="116"/>
      <c r="CO49" s="116"/>
      <c r="CP49" s="116"/>
      <c r="CQ49" s="116"/>
      <c r="CR49" s="116"/>
      <c r="CS49" s="116"/>
      <c r="CT49" s="116"/>
      <c r="CU49" s="116"/>
      <c r="CV49" s="116"/>
      <c r="CW49" s="116"/>
      <c r="CX49" s="116"/>
      <c r="CY49" s="116"/>
      <c r="CZ49" s="116"/>
      <c r="DA49" s="116"/>
      <c r="DB49" s="116"/>
      <c r="DC49" s="116"/>
      <c r="DD49" s="116"/>
      <c r="DE49" s="116"/>
      <c r="DF49" s="116"/>
      <c r="DG49" s="116"/>
      <c r="DH49" s="116"/>
      <c r="DI49" s="116"/>
      <c r="DJ49" s="116"/>
      <c r="DK49" s="116"/>
      <c r="DL49" s="116"/>
      <c r="DM49" s="116"/>
      <c r="DN49" s="116"/>
      <c r="DO49" s="116"/>
      <c r="DP49" s="116"/>
      <c r="DQ49" s="116"/>
      <c r="DR49" s="116"/>
      <c r="DS49" s="116"/>
      <c r="DT49" s="116"/>
      <c r="DU49" s="116"/>
      <c r="DV49" s="116"/>
      <c r="DW49" s="116"/>
      <c r="DX49" s="116"/>
      <c r="DY49" s="116"/>
      <c r="DZ49" s="116"/>
      <c r="EA49" s="116"/>
      <c r="EB49" s="116"/>
      <c r="EC49" s="116"/>
      <c r="ED49" s="116"/>
      <c r="EE49" s="116"/>
      <c r="EF49" s="116"/>
      <c r="EG49" s="116"/>
      <c r="EH49" s="116"/>
      <c r="EI49" s="116"/>
      <c r="EJ49" s="116"/>
      <c r="EK49" s="116"/>
      <c r="EL49" s="116"/>
      <c r="EM49" s="116"/>
      <c r="EN49" s="116"/>
      <c r="EO49" s="116"/>
      <c r="EP49" s="116"/>
      <c r="EQ49" s="116"/>
      <c r="ER49" s="116"/>
      <c r="ES49" s="116"/>
      <c r="ET49" s="116"/>
      <c r="EU49" s="116"/>
      <c r="EV49" s="116"/>
      <c r="EW49" s="116"/>
      <c r="EX49" s="116"/>
      <c r="EY49" s="116"/>
      <c r="EZ49" s="116"/>
      <c r="FA49" s="116"/>
      <c r="FB49" s="116"/>
      <c r="FC49" s="116"/>
      <c r="FD49" s="116"/>
      <c r="FE49" s="116"/>
      <c r="FF49" s="116"/>
      <c r="FG49" s="116"/>
      <c r="FH49" s="116"/>
      <c r="FI49" s="116"/>
      <c r="FJ49" s="116"/>
      <c r="FK49" s="116"/>
      <c r="FL49" s="116"/>
      <c r="FM49" s="116"/>
      <c r="FN49" s="116"/>
      <c r="FO49" s="116"/>
      <c r="FP49" s="116"/>
      <c r="FQ49" s="116"/>
      <c r="FR49" s="116"/>
      <c r="FS49" s="116"/>
      <c r="FT49" s="116"/>
      <c r="FU49" s="116"/>
      <c r="FV49" s="116"/>
      <c r="FW49" s="116"/>
      <c r="FX49" s="116"/>
      <c r="FY49" s="116"/>
      <c r="FZ49" s="116"/>
      <c r="GA49" s="116"/>
      <c r="GB49" s="116"/>
      <c r="GC49" s="116"/>
      <c r="GD49" s="116"/>
      <c r="GE49" s="116"/>
      <c r="GF49" s="116"/>
      <c r="GG49" s="116"/>
      <c r="GH49" s="116"/>
      <c r="GI49" s="116"/>
      <c r="GJ49" s="116"/>
      <c r="GK49" s="116"/>
      <c r="GL49" s="116"/>
      <c r="GM49" s="116"/>
      <c r="GN49" s="116"/>
      <c r="GO49" s="116"/>
      <c r="GP49" s="116"/>
      <c r="GQ49" s="116"/>
      <c r="GR49" s="116"/>
      <c r="GS49" s="116"/>
      <c r="GT49" s="116"/>
      <c r="GU49" s="116"/>
      <c r="GV49" s="116"/>
      <c r="GW49" s="116"/>
      <c r="GX49" s="116"/>
      <c r="GY49" s="116"/>
      <c r="GZ49" s="116"/>
      <c r="HA49" s="116"/>
      <c r="HB49" s="116"/>
      <c r="HC49" s="116"/>
      <c r="HD49" s="116"/>
      <c r="HE49" s="116"/>
      <c r="HF49" s="116"/>
      <c r="HG49" s="116"/>
      <c r="HH49" s="116"/>
      <c r="HI49" s="116"/>
      <c r="HJ49" s="116"/>
      <c r="HK49" s="116"/>
      <c r="HL49" s="116"/>
      <c r="HM49" s="116"/>
      <c r="HN49" s="116"/>
      <c r="HO49" s="116"/>
      <c r="HP49" s="116"/>
      <c r="HQ49" s="116"/>
      <c r="HR49" s="116"/>
      <c r="HS49" s="116"/>
      <c r="HT49" s="116"/>
      <c r="HU49" s="116"/>
      <c r="HV49" s="116"/>
      <c r="HW49" s="116"/>
      <c r="HX49" s="116"/>
      <c r="HY49" s="116"/>
      <c r="HZ49" s="116"/>
      <c r="IA49" s="116"/>
      <c r="IB49" s="116"/>
      <c r="IC49" s="116"/>
      <c r="ID49" s="116"/>
      <c r="IE49" s="116"/>
      <c r="IF49" s="116"/>
      <c r="IG49" s="116"/>
      <c r="IH49" s="116"/>
      <c r="II49" s="116"/>
      <c r="IJ49" s="116"/>
      <c r="IK49" s="116"/>
      <c r="IL49" s="116"/>
      <c r="IM49" s="116"/>
      <c r="IN49" s="116"/>
      <c r="IO49" s="116"/>
      <c r="IP49" s="116"/>
      <c r="IQ49" s="116"/>
    </row>
    <row r="50" s="113" customFormat="1" ht="19.5" customHeight="1" spans="1:251">
      <c r="A50" s="119">
        <v>1021203</v>
      </c>
      <c r="B50" s="120" t="s">
        <v>288</v>
      </c>
      <c r="C50" s="121"/>
      <c r="D50" s="121"/>
      <c r="E50" s="121"/>
      <c r="F50" s="116"/>
      <c r="G50" s="116"/>
      <c r="H50" s="116"/>
      <c r="I50" s="116"/>
      <c r="J50" s="116"/>
      <c r="K50" s="116"/>
      <c r="L50" s="116"/>
      <c r="M50" s="116"/>
      <c r="N50" s="116"/>
      <c r="O50" s="116"/>
      <c r="P50" s="116"/>
      <c r="Q50" s="116"/>
      <c r="R50" s="116"/>
      <c r="S50" s="116"/>
      <c r="T50" s="116"/>
      <c r="U50" s="116"/>
      <c r="V50" s="116"/>
      <c r="W50" s="116"/>
      <c r="X50" s="116"/>
      <c r="Y50" s="116"/>
      <c r="Z50" s="116"/>
      <c r="AA50" s="116"/>
      <c r="AB50" s="116"/>
      <c r="AC50" s="116"/>
      <c r="AD50" s="116"/>
      <c r="AE50" s="116"/>
      <c r="AF50" s="116"/>
      <c r="AG50" s="116"/>
      <c r="AH50" s="116"/>
      <c r="AI50" s="116"/>
      <c r="AJ50" s="116"/>
      <c r="AK50" s="116"/>
      <c r="AL50" s="116"/>
      <c r="AM50" s="116"/>
      <c r="AN50" s="116"/>
      <c r="AO50" s="116"/>
      <c r="AP50" s="116"/>
      <c r="AQ50" s="116"/>
      <c r="AR50" s="116"/>
      <c r="AS50" s="116"/>
      <c r="AT50" s="116"/>
      <c r="AU50" s="116"/>
      <c r="AV50" s="116"/>
      <c r="AW50" s="116"/>
      <c r="AX50" s="116"/>
      <c r="AY50" s="116"/>
      <c r="AZ50" s="116"/>
      <c r="BA50" s="116"/>
      <c r="BB50" s="116"/>
      <c r="BC50" s="116"/>
      <c r="BD50" s="116"/>
      <c r="BE50" s="116"/>
      <c r="BF50" s="116"/>
      <c r="BG50" s="116"/>
      <c r="BH50" s="116"/>
      <c r="BI50" s="116"/>
      <c r="BJ50" s="116"/>
      <c r="BK50" s="116"/>
      <c r="BL50" s="116"/>
      <c r="BM50" s="116"/>
      <c r="BN50" s="116"/>
      <c r="BO50" s="116"/>
      <c r="BP50" s="116"/>
      <c r="BQ50" s="116"/>
      <c r="BR50" s="116"/>
      <c r="BS50" s="116"/>
      <c r="BT50" s="116"/>
      <c r="BU50" s="116"/>
      <c r="BV50" s="116"/>
      <c r="BW50" s="116"/>
      <c r="BX50" s="116"/>
      <c r="BY50" s="116"/>
      <c r="BZ50" s="116"/>
      <c r="CA50" s="116"/>
      <c r="CB50" s="116"/>
      <c r="CC50" s="116"/>
      <c r="CD50" s="116"/>
      <c r="CE50" s="116"/>
      <c r="CF50" s="116"/>
      <c r="CG50" s="116"/>
      <c r="CH50" s="116"/>
      <c r="CI50" s="116"/>
      <c r="CJ50" s="116"/>
      <c r="CK50" s="116"/>
      <c r="CL50" s="116"/>
      <c r="CM50" s="116"/>
      <c r="CN50" s="116"/>
      <c r="CO50" s="116"/>
      <c r="CP50" s="116"/>
      <c r="CQ50" s="116"/>
      <c r="CR50" s="116"/>
      <c r="CS50" s="116"/>
      <c r="CT50" s="116"/>
      <c r="CU50" s="116"/>
      <c r="CV50" s="116"/>
      <c r="CW50" s="116"/>
      <c r="CX50" s="116"/>
      <c r="CY50" s="116"/>
      <c r="CZ50" s="116"/>
      <c r="DA50" s="116"/>
      <c r="DB50" s="116"/>
      <c r="DC50" s="116"/>
      <c r="DD50" s="116"/>
      <c r="DE50" s="116"/>
      <c r="DF50" s="116"/>
      <c r="DG50" s="116"/>
      <c r="DH50" s="116"/>
      <c r="DI50" s="116"/>
      <c r="DJ50" s="116"/>
      <c r="DK50" s="116"/>
      <c r="DL50" s="116"/>
      <c r="DM50" s="116"/>
      <c r="DN50" s="116"/>
      <c r="DO50" s="116"/>
      <c r="DP50" s="116"/>
      <c r="DQ50" s="116"/>
      <c r="DR50" s="116"/>
      <c r="DS50" s="116"/>
      <c r="DT50" s="116"/>
      <c r="DU50" s="116"/>
      <c r="DV50" s="116"/>
      <c r="DW50" s="116"/>
      <c r="DX50" s="116"/>
      <c r="DY50" s="116"/>
      <c r="DZ50" s="116"/>
      <c r="EA50" s="116"/>
      <c r="EB50" s="116"/>
      <c r="EC50" s="116"/>
      <c r="ED50" s="116"/>
      <c r="EE50" s="116"/>
      <c r="EF50" s="116"/>
      <c r="EG50" s="116"/>
      <c r="EH50" s="116"/>
      <c r="EI50" s="116"/>
      <c r="EJ50" s="116"/>
      <c r="EK50" s="116"/>
      <c r="EL50" s="116"/>
      <c r="EM50" s="116"/>
      <c r="EN50" s="116"/>
      <c r="EO50" s="116"/>
      <c r="EP50" s="116"/>
      <c r="EQ50" s="116"/>
      <c r="ER50" s="116"/>
      <c r="ES50" s="116"/>
      <c r="ET50" s="116"/>
      <c r="EU50" s="116"/>
      <c r="EV50" s="116"/>
      <c r="EW50" s="116"/>
      <c r="EX50" s="116"/>
      <c r="EY50" s="116"/>
      <c r="EZ50" s="116"/>
      <c r="FA50" s="116"/>
      <c r="FB50" s="116"/>
      <c r="FC50" s="116"/>
      <c r="FD50" s="116"/>
      <c r="FE50" s="116"/>
      <c r="FF50" s="116"/>
      <c r="FG50" s="116"/>
      <c r="FH50" s="116"/>
      <c r="FI50" s="116"/>
      <c r="FJ50" s="116"/>
      <c r="FK50" s="116"/>
      <c r="FL50" s="116"/>
      <c r="FM50" s="116"/>
      <c r="FN50" s="116"/>
      <c r="FO50" s="116"/>
      <c r="FP50" s="116"/>
      <c r="FQ50" s="116"/>
      <c r="FR50" s="116"/>
      <c r="FS50" s="116"/>
      <c r="FT50" s="116"/>
      <c r="FU50" s="116"/>
      <c r="FV50" s="116"/>
      <c r="FW50" s="116"/>
      <c r="FX50" s="116"/>
      <c r="FY50" s="116"/>
      <c r="FZ50" s="116"/>
      <c r="GA50" s="116"/>
      <c r="GB50" s="116"/>
      <c r="GC50" s="116"/>
      <c r="GD50" s="116"/>
      <c r="GE50" s="116"/>
      <c r="GF50" s="116"/>
      <c r="GG50" s="116"/>
      <c r="GH50" s="116"/>
      <c r="GI50" s="116"/>
      <c r="GJ50" s="116"/>
      <c r="GK50" s="116"/>
      <c r="GL50" s="116"/>
      <c r="GM50" s="116"/>
      <c r="GN50" s="116"/>
      <c r="GO50" s="116"/>
      <c r="GP50" s="116"/>
      <c r="GQ50" s="116"/>
      <c r="GR50" s="116"/>
      <c r="GS50" s="116"/>
      <c r="GT50" s="116"/>
      <c r="GU50" s="116"/>
      <c r="GV50" s="116"/>
      <c r="GW50" s="116"/>
      <c r="GX50" s="116"/>
      <c r="GY50" s="116"/>
      <c r="GZ50" s="116"/>
      <c r="HA50" s="116"/>
      <c r="HB50" s="116"/>
      <c r="HC50" s="116"/>
      <c r="HD50" s="116"/>
      <c r="HE50" s="116"/>
      <c r="HF50" s="116"/>
      <c r="HG50" s="116"/>
      <c r="HH50" s="116"/>
      <c r="HI50" s="116"/>
      <c r="HJ50" s="116"/>
      <c r="HK50" s="116"/>
      <c r="HL50" s="116"/>
      <c r="HM50" s="116"/>
      <c r="HN50" s="116"/>
      <c r="HO50" s="116"/>
      <c r="HP50" s="116"/>
      <c r="HQ50" s="116"/>
      <c r="HR50" s="116"/>
      <c r="HS50" s="116"/>
      <c r="HT50" s="116"/>
      <c r="HU50" s="116"/>
      <c r="HV50" s="116"/>
      <c r="HW50" s="116"/>
      <c r="HX50" s="116"/>
      <c r="HY50" s="116"/>
      <c r="HZ50" s="116"/>
      <c r="IA50" s="116"/>
      <c r="IB50" s="116"/>
      <c r="IC50" s="116"/>
      <c r="ID50" s="116"/>
      <c r="IE50" s="116"/>
      <c r="IF50" s="116"/>
      <c r="IG50" s="116"/>
      <c r="IH50" s="116"/>
      <c r="II50" s="116"/>
      <c r="IJ50" s="116"/>
      <c r="IK50" s="116"/>
      <c r="IL50" s="116"/>
      <c r="IM50" s="116"/>
      <c r="IN50" s="116"/>
      <c r="IO50" s="116"/>
      <c r="IP50" s="116"/>
      <c r="IQ50" s="116"/>
    </row>
    <row r="51" s="113" customFormat="1" ht="19.5" customHeight="1" spans="1:251">
      <c r="A51" s="119"/>
      <c r="B51" s="121"/>
      <c r="C51" s="121"/>
      <c r="D51" s="121"/>
      <c r="E51" s="121"/>
      <c r="F51" s="116"/>
      <c r="G51" s="116"/>
      <c r="H51" s="116"/>
      <c r="I51" s="116"/>
      <c r="J51" s="116"/>
      <c r="K51" s="116"/>
      <c r="L51" s="116"/>
      <c r="M51" s="116"/>
      <c r="N51" s="116"/>
      <c r="O51" s="116"/>
      <c r="P51" s="116"/>
      <c r="Q51" s="116"/>
      <c r="R51" s="116"/>
      <c r="S51" s="116"/>
      <c r="T51" s="116"/>
      <c r="U51" s="116"/>
      <c r="V51" s="116"/>
      <c r="W51" s="116"/>
      <c r="X51" s="116"/>
      <c r="Y51" s="116"/>
      <c r="Z51" s="116"/>
      <c r="AA51" s="116"/>
      <c r="AB51" s="116"/>
      <c r="AC51" s="116"/>
      <c r="AD51" s="116"/>
      <c r="AE51" s="116"/>
      <c r="AF51" s="116"/>
      <c r="AG51" s="116"/>
      <c r="AH51" s="116"/>
      <c r="AI51" s="116"/>
      <c r="AJ51" s="116"/>
      <c r="AK51" s="116"/>
      <c r="AL51" s="116"/>
      <c r="AM51" s="116"/>
      <c r="AN51" s="116"/>
      <c r="AO51" s="116"/>
      <c r="AP51" s="116"/>
      <c r="AQ51" s="116"/>
      <c r="AR51" s="116"/>
      <c r="AS51" s="116"/>
      <c r="AT51" s="116"/>
      <c r="AU51" s="116"/>
      <c r="AV51" s="116"/>
      <c r="AW51" s="116"/>
      <c r="AX51" s="116"/>
      <c r="AY51" s="116"/>
      <c r="AZ51" s="116"/>
      <c r="BA51" s="116"/>
      <c r="BB51" s="116"/>
      <c r="BC51" s="116"/>
      <c r="BD51" s="116"/>
      <c r="BE51" s="116"/>
      <c r="BF51" s="116"/>
      <c r="BG51" s="116"/>
      <c r="BH51" s="116"/>
      <c r="BI51" s="116"/>
      <c r="BJ51" s="116"/>
      <c r="BK51" s="116"/>
      <c r="BL51" s="116"/>
      <c r="BM51" s="116"/>
      <c r="BN51" s="116"/>
      <c r="BO51" s="116"/>
      <c r="BP51" s="116"/>
      <c r="BQ51" s="116"/>
      <c r="BR51" s="116"/>
      <c r="BS51" s="116"/>
      <c r="BT51" s="116"/>
      <c r="BU51" s="116"/>
      <c r="BV51" s="116"/>
      <c r="BW51" s="116"/>
      <c r="BX51" s="116"/>
      <c r="BY51" s="116"/>
      <c r="BZ51" s="116"/>
      <c r="CA51" s="116"/>
      <c r="CB51" s="116"/>
      <c r="CC51" s="116"/>
      <c r="CD51" s="116"/>
      <c r="CE51" s="116"/>
      <c r="CF51" s="116"/>
      <c r="CG51" s="116"/>
      <c r="CH51" s="116"/>
      <c r="CI51" s="116"/>
      <c r="CJ51" s="116"/>
      <c r="CK51" s="116"/>
      <c r="CL51" s="116"/>
      <c r="CM51" s="116"/>
      <c r="CN51" s="116"/>
      <c r="CO51" s="116"/>
      <c r="CP51" s="116"/>
      <c r="CQ51" s="116"/>
      <c r="CR51" s="116"/>
      <c r="CS51" s="116"/>
      <c r="CT51" s="116"/>
      <c r="CU51" s="116"/>
      <c r="CV51" s="116"/>
      <c r="CW51" s="116"/>
      <c r="CX51" s="116"/>
      <c r="CY51" s="116"/>
      <c r="CZ51" s="116"/>
      <c r="DA51" s="116"/>
      <c r="DB51" s="116"/>
      <c r="DC51" s="116"/>
      <c r="DD51" s="116"/>
      <c r="DE51" s="116"/>
      <c r="DF51" s="116"/>
      <c r="DG51" s="116"/>
      <c r="DH51" s="116"/>
      <c r="DI51" s="116"/>
      <c r="DJ51" s="116"/>
      <c r="DK51" s="116"/>
      <c r="DL51" s="116"/>
      <c r="DM51" s="116"/>
      <c r="DN51" s="116"/>
      <c r="DO51" s="116"/>
      <c r="DP51" s="116"/>
      <c r="DQ51" s="116"/>
      <c r="DR51" s="116"/>
      <c r="DS51" s="116"/>
      <c r="DT51" s="116"/>
      <c r="DU51" s="116"/>
      <c r="DV51" s="116"/>
      <c r="DW51" s="116"/>
      <c r="DX51" s="116"/>
      <c r="DY51" s="116"/>
      <c r="DZ51" s="116"/>
      <c r="EA51" s="116"/>
      <c r="EB51" s="116"/>
      <c r="EC51" s="116"/>
      <c r="ED51" s="116"/>
      <c r="EE51" s="116"/>
      <c r="EF51" s="116"/>
      <c r="EG51" s="116"/>
      <c r="EH51" s="116"/>
      <c r="EI51" s="116"/>
      <c r="EJ51" s="116"/>
      <c r="EK51" s="116"/>
      <c r="EL51" s="116"/>
      <c r="EM51" s="116"/>
      <c r="EN51" s="116"/>
      <c r="EO51" s="116"/>
      <c r="EP51" s="116"/>
      <c r="EQ51" s="116"/>
      <c r="ER51" s="116"/>
      <c r="ES51" s="116"/>
      <c r="ET51" s="116"/>
      <c r="EU51" s="116"/>
      <c r="EV51" s="116"/>
      <c r="EW51" s="116"/>
      <c r="EX51" s="116"/>
      <c r="EY51" s="116"/>
      <c r="EZ51" s="116"/>
      <c r="FA51" s="116"/>
      <c r="FB51" s="116"/>
      <c r="FC51" s="116"/>
      <c r="FD51" s="116"/>
      <c r="FE51" s="116"/>
      <c r="FF51" s="116"/>
      <c r="FG51" s="116"/>
      <c r="FH51" s="116"/>
      <c r="FI51" s="116"/>
      <c r="FJ51" s="116"/>
      <c r="FK51" s="116"/>
      <c r="FL51" s="116"/>
      <c r="FM51" s="116"/>
      <c r="FN51" s="116"/>
      <c r="FO51" s="116"/>
      <c r="FP51" s="116"/>
      <c r="FQ51" s="116"/>
      <c r="FR51" s="116"/>
      <c r="FS51" s="116"/>
      <c r="FT51" s="116"/>
      <c r="FU51" s="116"/>
      <c r="FV51" s="116"/>
      <c r="FW51" s="116"/>
      <c r="FX51" s="116"/>
      <c r="FY51" s="116"/>
      <c r="FZ51" s="116"/>
      <c r="GA51" s="116"/>
      <c r="GB51" s="116"/>
      <c r="GC51" s="116"/>
      <c r="GD51" s="116"/>
      <c r="GE51" s="116"/>
      <c r="GF51" s="116"/>
      <c r="GG51" s="116"/>
      <c r="GH51" s="116"/>
      <c r="GI51" s="116"/>
      <c r="GJ51" s="116"/>
      <c r="GK51" s="116"/>
      <c r="GL51" s="116"/>
      <c r="GM51" s="116"/>
      <c r="GN51" s="116"/>
      <c r="GO51" s="116"/>
      <c r="GP51" s="116"/>
      <c r="GQ51" s="116"/>
      <c r="GR51" s="116"/>
      <c r="GS51" s="116"/>
      <c r="GT51" s="116"/>
      <c r="GU51" s="116"/>
      <c r="GV51" s="116"/>
      <c r="GW51" s="116"/>
      <c r="GX51" s="116"/>
      <c r="GY51" s="116"/>
      <c r="GZ51" s="116"/>
      <c r="HA51" s="116"/>
      <c r="HB51" s="116"/>
      <c r="HC51" s="116"/>
      <c r="HD51" s="116"/>
      <c r="HE51" s="116"/>
      <c r="HF51" s="116"/>
      <c r="HG51" s="116"/>
      <c r="HH51" s="116"/>
      <c r="HI51" s="116"/>
      <c r="HJ51" s="116"/>
      <c r="HK51" s="116"/>
      <c r="HL51" s="116"/>
      <c r="HM51" s="116"/>
      <c r="HN51" s="116"/>
      <c r="HO51" s="116"/>
      <c r="HP51" s="116"/>
      <c r="HQ51" s="116"/>
      <c r="HR51" s="116"/>
      <c r="HS51" s="116"/>
      <c r="HT51" s="116"/>
      <c r="HU51" s="116"/>
      <c r="HV51" s="116"/>
      <c r="HW51" s="116"/>
      <c r="HX51" s="116"/>
      <c r="HY51" s="116"/>
      <c r="HZ51" s="116"/>
      <c r="IA51" s="116"/>
      <c r="IB51" s="116"/>
      <c r="IC51" s="116"/>
      <c r="ID51" s="116"/>
      <c r="IE51" s="116"/>
      <c r="IF51" s="116"/>
      <c r="IG51" s="116"/>
      <c r="IH51" s="116"/>
      <c r="II51" s="116"/>
      <c r="IJ51" s="116"/>
      <c r="IK51" s="116"/>
      <c r="IL51" s="116"/>
      <c r="IM51" s="116"/>
      <c r="IN51" s="116"/>
      <c r="IO51" s="116"/>
      <c r="IP51" s="116"/>
      <c r="IQ51" s="116"/>
    </row>
    <row r="52" s="113" customFormat="1" ht="19.5" customHeight="1" spans="1:251">
      <c r="A52" s="119">
        <v>10204</v>
      </c>
      <c r="B52" s="120" t="s">
        <v>289</v>
      </c>
      <c r="C52" s="121"/>
      <c r="D52" s="121"/>
      <c r="E52" s="121"/>
      <c r="F52" s="116"/>
      <c r="G52" s="116"/>
      <c r="H52" s="116"/>
      <c r="I52" s="116"/>
      <c r="J52" s="116"/>
      <c r="K52" s="116"/>
      <c r="L52" s="116"/>
      <c r="M52" s="116"/>
      <c r="N52" s="116"/>
      <c r="O52" s="116"/>
      <c r="P52" s="116"/>
      <c r="Q52" s="116"/>
      <c r="R52" s="116"/>
      <c r="S52" s="116"/>
      <c r="T52" s="116"/>
      <c r="U52" s="116"/>
      <c r="V52" s="116"/>
      <c r="W52" s="116"/>
      <c r="X52" s="116"/>
      <c r="Y52" s="116"/>
      <c r="Z52" s="116"/>
      <c r="AA52" s="116"/>
      <c r="AB52" s="116"/>
      <c r="AC52" s="116"/>
      <c r="AD52" s="116"/>
      <c r="AE52" s="116"/>
      <c r="AF52" s="116"/>
      <c r="AG52" s="116"/>
      <c r="AH52" s="116"/>
      <c r="AI52" s="116"/>
      <c r="AJ52" s="116"/>
      <c r="AK52" s="116"/>
      <c r="AL52" s="116"/>
      <c r="AM52" s="116"/>
      <c r="AN52" s="116"/>
      <c r="AO52" s="116"/>
      <c r="AP52" s="116"/>
      <c r="AQ52" s="116"/>
      <c r="AR52" s="116"/>
      <c r="AS52" s="116"/>
      <c r="AT52" s="116"/>
      <c r="AU52" s="116"/>
      <c r="AV52" s="116"/>
      <c r="AW52" s="116"/>
      <c r="AX52" s="116"/>
      <c r="AY52" s="116"/>
      <c r="AZ52" s="116"/>
      <c r="BA52" s="116"/>
      <c r="BB52" s="116"/>
      <c r="BC52" s="116"/>
      <c r="BD52" s="116"/>
      <c r="BE52" s="116"/>
      <c r="BF52" s="116"/>
      <c r="BG52" s="116"/>
      <c r="BH52" s="116"/>
      <c r="BI52" s="116"/>
      <c r="BJ52" s="116"/>
      <c r="BK52" s="116"/>
      <c r="BL52" s="116"/>
      <c r="BM52" s="116"/>
      <c r="BN52" s="116"/>
      <c r="BO52" s="116"/>
      <c r="BP52" s="116"/>
      <c r="BQ52" s="116"/>
      <c r="BR52" s="116"/>
      <c r="BS52" s="116"/>
      <c r="BT52" s="116"/>
      <c r="BU52" s="116"/>
      <c r="BV52" s="116"/>
      <c r="BW52" s="116"/>
      <c r="BX52" s="116"/>
      <c r="BY52" s="116"/>
      <c r="BZ52" s="116"/>
      <c r="CA52" s="116"/>
      <c r="CB52" s="116"/>
      <c r="CC52" s="116"/>
      <c r="CD52" s="116"/>
      <c r="CE52" s="116"/>
      <c r="CF52" s="116"/>
      <c r="CG52" s="116"/>
      <c r="CH52" s="116"/>
      <c r="CI52" s="116"/>
      <c r="CJ52" s="116"/>
      <c r="CK52" s="116"/>
      <c r="CL52" s="116"/>
      <c r="CM52" s="116"/>
      <c r="CN52" s="116"/>
      <c r="CO52" s="116"/>
      <c r="CP52" s="116"/>
      <c r="CQ52" s="116"/>
      <c r="CR52" s="116"/>
      <c r="CS52" s="116"/>
      <c r="CT52" s="116"/>
      <c r="CU52" s="116"/>
      <c r="CV52" s="116"/>
      <c r="CW52" s="116"/>
      <c r="CX52" s="116"/>
      <c r="CY52" s="116"/>
      <c r="CZ52" s="116"/>
      <c r="DA52" s="116"/>
      <c r="DB52" s="116"/>
      <c r="DC52" s="116"/>
      <c r="DD52" s="116"/>
      <c r="DE52" s="116"/>
      <c r="DF52" s="116"/>
      <c r="DG52" s="116"/>
      <c r="DH52" s="116"/>
      <c r="DI52" s="116"/>
      <c r="DJ52" s="116"/>
      <c r="DK52" s="116"/>
      <c r="DL52" s="116"/>
      <c r="DM52" s="116"/>
      <c r="DN52" s="116"/>
      <c r="DO52" s="116"/>
      <c r="DP52" s="116"/>
      <c r="DQ52" s="116"/>
      <c r="DR52" s="116"/>
      <c r="DS52" s="116"/>
      <c r="DT52" s="116"/>
      <c r="DU52" s="116"/>
      <c r="DV52" s="116"/>
      <c r="DW52" s="116"/>
      <c r="DX52" s="116"/>
      <c r="DY52" s="116"/>
      <c r="DZ52" s="116"/>
      <c r="EA52" s="116"/>
      <c r="EB52" s="116"/>
      <c r="EC52" s="116"/>
      <c r="ED52" s="116"/>
      <c r="EE52" s="116"/>
      <c r="EF52" s="116"/>
      <c r="EG52" s="116"/>
      <c r="EH52" s="116"/>
      <c r="EI52" s="116"/>
      <c r="EJ52" s="116"/>
      <c r="EK52" s="116"/>
      <c r="EL52" s="116"/>
      <c r="EM52" s="116"/>
      <c r="EN52" s="116"/>
      <c r="EO52" s="116"/>
      <c r="EP52" s="116"/>
      <c r="EQ52" s="116"/>
      <c r="ER52" s="116"/>
      <c r="ES52" s="116"/>
      <c r="ET52" s="116"/>
      <c r="EU52" s="116"/>
      <c r="EV52" s="116"/>
      <c r="EW52" s="116"/>
      <c r="EX52" s="116"/>
      <c r="EY52" s="116"/>
      <c r="EZ52" s="116"/>
      <c r="FA52" s="116"/>
      <c r="FB52" s="116"/>
      <c r="FC52" s="116"/>
      <c r="FD52" s="116"/>
      <c r="FE52" s="116"/>
      <c r="FF52" s="116"/>
      <c r="FG52" s="116"/>
      <c r="FH52" s="116"/>
      <c r="FI52" s="116"/>
      <c r="FJ52" s="116"/>
      <c r="FK52" s="116"/>
      <c r="FL52" s="116"/>
      <c r="FM52" s="116"/>
      <c r="FN52" s="116"/>
      <c r="FO52" s="116"/>
      <c r="FP52" s="116"/>
      <c r="FQ52" s="116"/>
      <c r="FR52" s="116"/>
      <c r="FS52" s="116"/>
      <c r="FT52" s="116"/>
      <c r="FU52" s="116"/>
      <c r="FV52" s="116"/>
      <c r="FW52" s="116"/>
      <c r="FX52" s="116"/>
      <c r="FY52" s="116"/>
      <c r="FZ52" s="116"/>
      <c r="GA52" s="116"/>
      <c r="GB52" s="116"/>
      <c r="GC52" s="116"/>
      <c r="GD52" s="116"/>
      <c r="GE52" s="116"/>
      <c r="GF52" s="116"/>
      <c r="GG52" s="116"/>
      <c r="GH52" s="116"/>
      <c r="GI52" s="116"/>
      <c r="GJ52" s="116"/>
      <c r="GK52" s="116"/>
      <c r="GL52" s="116"/>
      <c r="GM52" s="116"/>
      <c r="GN52" s="116"/>
      <c r="GO52" s="116"/>
      <c r="GP52" s="116"/>
      <c r="GQ52" s="116"/>
      <c r="GR52" s="116"/>
      <c r="GS52" s="116"/>
      <c r="GT52" s="116"/>
      <c r="GU52" s="116"/>
      <c r="GV52" s="116"/>
      <c r="GW52" s="116"/>
      <c r="GX52" s="116"/>
      <c r="GY52" s="116"/>
      <c r="GZ52" s="116"/>
      <c r="HA52" s="116"/>
      <c r="HB52" s="116"/>
      <c r="HC52" s="116"/>
      <c r="HD52" s="116"/>
      <c r="HE52" s="116"/>
      <c r="HF52" s="116"/>
      <c r="HG52" s="116"/>
      <c r="HH52" s="116"/>
      <c r="HI52" s="116"/>
      <c r="HJ52" s="116"/>
      <c r="HK52" s="116"/>
      <c r="HL52" s="116"/>
      <c r="HM52" s="116"/>
      <c r="HN52" s="116"/>
      <c r="HO52" s="116"/>
      <c r="HP52" s="116"/>
      <c r="HQ52" s="116"/>
      <c r="HR52" s="116"/>
      <c r="HS52" s="116"/>
      <c r="HT52" s="116"/>
      <c r="HU52" s="116"/>
      <c r="HV52" s="116"/>
      <c r="HW52" s="116"/>
      <c r="HX52" s="116"/>
      <c r="HY52" s="116"/>
      <c r="HZ52" s="116"/>
      <c r="IA52" s="116"/>
      <c r="IB52" s="116"/>
      <c r="IC52" s="116"/>
      <c r="ID52" s="116"/>
      <c r="IE52" s="116"/>
      <c r="IF52" s="116"/>
      <c r="IG52" s="116"/>
      <c r="IH52" s="116"/>
      <c r="II52" s="116"/>
      <c r="IJ52" s="116"/>
      <c r="IK52" s="116"/>
      <c r="IL52" s="116"/>
      <c r="IM52" s="116"/>
      <c r="IN52" s="116"/>
      <c r="IO52" s="116"/>
      <c r="IP52" s="116"/>
      <c r="IQ52" s="116"/>
    </row>
    <row r="53" s="113" customFormat="1" ht="19.5" customHeight="1" spans="1:251">
      <c r="A53" s="119"/>
      <c r="B53" s="121"/>
      <c r="C53" s="121"/>
      <c r="D53" s="121"/>
      <c r="E53" s="121"/>
      <c r="F53" s="116"/>
      <c r="G53" s="116"/>
      <c r="H53" s="116"/>
      <c r="I53" s="116"/>
      <c r="J53" s="116"/>
      <c r="K53" s="116"/>
      <c r="L53" s="116"/>
      <c r="M53" s="116"/>
      <c r="N53" s="116"/>
      <c r="O53" s="116"/>
      <c r="P53" s="116"/>
      <c r="Q53" s="116"/>
      <c r="R53" s="116"/>
      <c r="S53" s="116"/>
      <c r="T53" s="116"/>
      <c r="U53" s="116"/>
      <c r="V53" s="116"/>
      <c r="W53" s="116"/>
      <c r="X53" s="116"/>
      <c r="Y53" s="116"/>
      <c r="Z53" s="116"/>
      <c r="AA53" s="116"/>
      <c r="AB53" s="116"/>
      <c r="AC53" s="116"/>
      <c r="AD53" s="116"/>
      <c r="AE53" s="116"/>
      <c r="AF53" s="116"/>
      <c r="AG53" s="116"/>
      <c r="AH53" s="116"/>
      <c r="AI53" s="116"/>
      <c r="AJ53" s="116"/>
      <c r="AK53" s="116"/>
      <c r="AL53" s="116"/>
      <c r="AM53" s="116"/>
      <c r="AN53" s="116"/>
      <c r="AO53" s="116"/>
      <c r="AP53" s="116"/>
      <c r="AQ53" s="116"/>
      <c r="AR53" s="116"/>
      <c r="AS53" s="116"/>
      <c r="AT53" s="116"/>
      <c r="AU53" s="116"/>
      <c r="AV53" s="116"/>
      <c r="AW53" s="116"/>
      <c r="AX53" s="116"/>
      <c r="AY53" s="116"/>
      <c r="AZ53" s="116"/>
      <c r="BA53" s="116"/>
      <c r="BB53" s="116"/>
      <c r="BC53" s="116"/>
      <c r="BD53" s="116"/>
      <c r="BE53" s="116"/>
      <c r="BF53" s="116"/>
      <c r="BG53" s="116"/>
      <c r="BH53" s="116"/>
      <c r="BI53" s="116"/>
      <c r="BJ53" s="116"/>
      <c r="BK53" s="116"/>
      <c r="BL53" s="116"/>
      <c r="BM53" s="116"/>
      <c r="BN53" s="116"/>
      <c r="BO53" s="116"/>
      <c r="BP53" s="116"/>
      <c r="BQ53" s="116"/>
      <c r="BR53" s="116"/>
      <c r="BS53" s="116"/>
      <c r="BT53" s="116"/>
      <c r="BU53" s="116"/>
      <c r="BV53" s="116"/>
      <c r="BW53" s="116"/>
      <c r="BX53" s="116"/>
      <c r="BY53" s="116"/>
      <c r="BZ53" s="116"/>
      <c r="CA53" s="116"/>
      <c r="CB53" s="116"/>
      <c r="CC53" s="116"/>
      <c r="CD53" s="116"/>
      <c r="CE53" s="116"/>
      <c r="CF53" s="116"/>
      <c r="CG53" s="116"/>
      <c r="CH53" s="116"/>
      <c r="CI53" s="116"/>
      <c r="CJ53" s="116"/>
      <c r="CK53" s="116"/>
      <c r="CL53" s="116"/>
      <c r="CM53" s="116"/>
      <c r="CN53" s="116"/>
      <c r="CO53" s="116"/>
      <c r="CP53" s="116"/>
      <c r="CQ53" s="116"/>
      <c r="CR53" s="116"/>
      <c r="CS53" s="116"/>
      <c r="CT53" s="116"/>
      <c r="CU53" s="116"/>
      <c r="CV53" s="116"/>
      <c r="CW53" s="116"/>
      <c r="CX53" s="116"/>
      <c r="CY53" s="116"/>
      <c r="CZ53" s="116"/>
      <c r="DA53" s="116"/>
      <c r="DB53" s="116"/>
      <c r="DC53" s="116"/>
      <c r="DD53" s="116"/>
      <c r="DE53" s="116"/>
      <c r="DF53" s="116"/>
      <c r="DG53" s="116"/>
      <c r="DH53" s="116"/>
      <c r="DI53" s="116"/>
      <c r="DJ53" s="116"/>
      <c r="DK53" s="116"/>
      <c r="DL53" s="116"/>
      <c r="DM53" s="116"/>
      <c r="DN53" s="116"/>
      <c r="DO53" s="116"/>
      <c r="DP53" s="116"/>
      <c r="DQ53" s="116"/>
      <c r="DR53" s="116"/>
      <c r="DS53" s="116"/>
      <c r="DT53" s="116"/>
      <c r="DU53" s="116"/>
      <c r="DV53" s="116"/>
      <c r="DW53" s="116"/>
      <c r="DX53" s="116"/>
      <c r="DY53" s="116"/>
      <c r="DZ53" s="116"/>
      <c r="EA53" s="116"/>
      <c r="EB53" s="116"/>
      <c r="EC53" s="116"/>
      <c r="ED53" s="116"/>
      <c r="EE53" s="116"/>
      <c r="EF53" s="116"/>
      <c r="EG53" s="116"/>
      <c r="EH53" s="116"/>
      <c r="EI53" s="116"/>
      <c r="EJ53" s="116"/>
      <c r="EK53" s="116"/>
      <c r="EL53" s="116"/>
      <c r="EM53" s="116"/>
      <c r="EN53" s="116"/>
      <c r="EO53" s="116"/>
      <c r="EP53" s="116"/>
      <c r="EQ53" s="116"/>
      <c r="ER53" s="116"/>
      <c r="ES53" s="116"/>
      <c r="ET53" s="116"/>
      <c r="EU53" s="116"/>
      <c r="EV53" s="116"/>
      <c r="EW53" s="116"/>
      <c r="EX53" s="116"/>
      <c r="EY53" s="116"/>
      <c r="EZ53" s="116"/>
      <c r="FA53" s="116"/>
      <c r="FB53" s="116"/>
      <c r="FC53" s="116"/>
      <c r="FD53" s="116"/>
      <c r="FE53" s="116"/>
      <c r="FF53" s="116"/>
      <c r="FG53" s="116"/>
      <c r="FH53" s="116"/>
      <c r="FI53" s="116"/>
      <c r="FJ53" s="116"/>
      <c r="FK53" s="116"/>
      <c r="FL53" s="116"/>
      <c r="FM53" s="116"/>
      <c r="FN53" s="116"/>
      <c r="FO53" s="116"/>
      <c r="FP53" s="116"/>
      <c r="FQ53" s="116"/>
      <c r="FR53" s="116"/>
      <c r="FS53" s="116"/>
      <c r="FT53" s="116"/>
      <c r="FU53" s="116"/>
      <c r="FV53" s="116"/>
      <c r="FW53" s="116"/>
      <c r="FX53" s="116"/>
      <c r="FY53" s="116"/>
      <c r="FZ53" s="116"/>
      <c r="GA53" s="116"/>
      <c r="GB53" s="116"/>
      <c r="GC53" s="116"/>
      <c r="GD53" s="116"/>
      <c r="GE53" s="116"/>
      <c r="GF53" s="116"/>
      <c r="GG53" s="116"/>
      <c r="GH53" s="116"/>
      <c r="GI53" s="116"/>
      <c r="GJ53" s="116"/>
      <c r="GK53" s="116"/>
      <c r="GL53" s="116"/>
      <c r="GM53" s="116"/>
      <c r="GN53" s="116"/>
      <c r="GO53" s="116"/>
      <c r="GP53" s="116"/>
      <c r="GQ53" s="116"/>
      <c r="GR53" s="116"/>
      <c r="GS53" s="116"/>
      <c r="GT53" s="116"/>
      <c r="GU53" s="116"/>
      <c r="GV53" s="116"/>
      <c r="GW53" s="116"/>
      <c r="GX53" s="116"/>
      <c r="GY53" s="116"/>
      <c r="GZ53" s="116"/>
      <c r="HA53" s="116"/>
      <c r="HB53" s="116"/>
      <c r="HC53" s="116"/>
      <c r="HD53" s="116"/>
      <c r="HE53" s="116"/>
      <c r="HF53" s="116"/>
      <c r="HG53" s="116"/>
      <c r="HH53" s="116"/>
      <c r="HI53" s="116"/>
      <c r="HJ53" s="116"/>
      <c r="HK53" s="116"/>
      <c r="HL53" s="116"/>
      <c r="HM53" s="116"/>
      <c r="HN53" s="116"/>
      <c r="HO53" s="116"/>
      <c r="HP53" s="116"/>
      <c r="HQ53" s="116"/>
      <c r="HR53" s="116"/>
      <c r="HS53" s="116"/>
      <c r="HT53" s="116"/>
      <c r="HU53" s="116"/>
      <c r="HV53" s="116"/>
      <c r="HW53" s="116"/>
      <c r="HX53" s="116"/>
      <c r="HY53" s="116"/>
      <c r="HZ53" s="116"/>
      <c r="IA53" s="116"/>
      <c r="IB53" s="116"/>
      <c r="IC53" s="116"/>
      <c r="ID53" s="116"/>
      <c r="IE53" s="116"/>
      <c r="IF53" s="116"/>
      <c r="IG53" s="116"/>
      <c r="IH53" s="116"/>
      <c r="II53" s="116"/>
      <c r="IJ53" s="116"/>
      <c r="IK53" s="116"/>
      <c r="IL53" s="116"/>
      <c r="IM53" s="116"/>
      <c r="IN53" s="116"/>
      <c r="IO53" s="116"/>
      <c r="IP53" s="116"/>
      <c r="IQ53" s="116"/>
    </row>
    <row r="54" s="113" customFormat="1" ht="19.5" customHeight="1" spans="1:251">
      <c r="A54" s="119">
        <v>1020401</v>
      </c>
      <c r="B54" s="120" t="s">
        <v>290</v>
      </c>
      <c r="C54" s="121"/>
      <c r="D54" s="121"/>
      <c r="E54" s="121"/>
      <c r="F54" s="116"/>
      <c r="G54" s="116"/>
      <c r="H54" s="116"/>
      <c r="I54" s="116"/>
      <c r="J54" s="116"/>
      <c r="K54" s="116"/>
      <c r="L54" s="116"/>
      <c r="M54" s="116"/>
      <c r="N54" s="116"/>
      <c r="O54" s="116"/>
      <c r="P54" s="116"/>
      <c r="Q54" s="116"/>
      <c r="R54" s="116"/>
      <c r="S54" s="116"/>
      <c r="T54" s="116"/>
      <c r="U54" s="116"/>
      <c r="V54" s="116"/>
      <c r="W54" s="116"/>
      <c r="X54" s="116"/>
      <c r="Y54" s="116"/>
      <c r="Z54" s="116"/>
      <c r="AA54" s="116"/>
      <c r="AB54" s="116"/>
      <c r="AC54" s="116"/>
      <c r="AD54" s="116"/>
      <c r="AE54" s="116"/>
      <c r="AF54" s="116"/>
      <c r="AG54" s="116"/>
      <c r="AH54" s="116"/>
      <c r="AI54" s="116"/>
      <c r="AJ54" s="116"/>
      <c r="AK54" s="116"/>
      <c r="AL54" s="116"/>
      <c r="AM54" s="116"/>
      <c r="AN54" s="116"/>
      <c r="AO54" s="116"/>
      <c r="AP54" s="116"/>
      <c r="AQ54" s="116"/>
      <c r="AR54" s="116"/>
      <c r="AS54" s="116"/>
      <c r="AT54" s="116"/>
      <c r="AU54" s="116"/>
      <c r="AV54" s="116"/>
      <c r="AW54" s="116"/>
      <c r="AX54" s="116"/>
      <c r="AY54" s="116"/>
      <c r="AZ54" s="116"/>
      <c r="BA54" s="116"/>
      <c r="BB54" s="116"/>
      <c r="BC54" s="116"/>
      <c r="BD54" s="116"/>
      <c r="BE54" s="116"/>
      <c r="BF54" s="116"/>
      <c r="BG54" s="116"/>
      <c r="BH54" s="116"/>
      <c r="BI54" s="116"/>
      <c r="BJ54" s="116"/>
      <c r="BK54" s="116"/>
      <c r="BL54" s="116"/>
      <c r="BM54" s="116"/>
      <c r="BN54" s="116"/>
      <c r="BO54" s="116"/>
      <c r="BP54" s="116"/>
      <c r="BQ54" s="116"/>
      <c r="BR54" s="116"/>
      <c r="BS54" s="116"/>
      <c r="BT54" s="116"/>
      <c r="BU54" s="116"/>
      <c r="BV54" s="116"/>
      <c r="BW54" s="116"/>
      <c r="BX54" s="116"/>
      <c r="BY54" s="116"/>
      <c r="BZ54" s="116"/>
      <c r="CA54" s="116"/>
      <c r="CB54" s="116"/>
      <c r="CC54" s="116"/>
      <c r="CD54" s="116"/>
      <c r="CE54" s="116"/>
      <c r="CF54" s="116"/>
      <c r="CG54" s="116"/>
      <c r="CH54" s="116"/>
      <c r="CI54" s="116"/>
      <c r="CJ54" s="116"/>
      <c r="CK54" s="116"/>
      <c r="CL54" s="116"/>
      <c r="CM54" s="116"/>
      <c r="CN54" s="116"/>
      <c r="CO54" s="116"/>
      <c r="CP54" s="116"/>
      <c r="CQ54" s="116"/>
      <c r="CR54" s="116"/>
      <c r="CS54" s="116"/>
      <c r="CT54" s="116"/>
      <c r="CU54" s="116"/>
      <c r="CV54" s="116"/>
      <c r="CW54" s="116"/>
      <c r="CX54" s="116"/>
      <c r="CY54" s="116"/>
      <c r="CZ54" s="116"/>
      <c r="DA54" s="116"/>
      <c r="DB54" s="116"/>
      <c r="DC54" s="116"/>
      <c r="DD54" s="116"/>
      <c r="DE54" s="116"/>
      <c r="DF54" s="116"/>
      <c r="DG54" s="116"/>
      <c r="DH54" s="116"/>
      <c r="DI54" s="116"/>
      <c r="DJ54" s="116"/>
      <c r="DK54" s="116"/>
      <c r="DL54" s="116"/>
      <c r="DM54" s="116"/>
      <c r="DN54" s="116"/>
      <c r="DO54" s="116"/>
      <c r="DP54" s="116"/>
      <c r="DQ54" s="116"/>
      <c r="DR54" s="116"/>
      <c r="DS54" s="116"/>
      <c r="DT54" s="116"/>
      <c r="DU54" s="116"/>
      <c r="DV54" s="116"/>
      <c r="DW54" s="116"/>
      <c r="DX54" s="116"/>
      <c r="DY54" s="116"/>
      <c r="DZ54" s="116"/>
      <c r="EA54" s="116"/>
      <c r="EB54" s="116"/>
      <c r="EC54" s="116"/>
      <c r="ED54" s="116"/>
      <c r="EE54" s="116"/>
      <c r="EF54" s="116"/>
      <c r="EG54" s="116"/>
      <c r="EH54" s="116"/>
      <c r="EI54" s="116"/>
      <c r="EJ54" s="116"/>
      <c r="EK54" s="116"/>
      <c r="EL54" s="116"/>
      <c r="EM54" s="116"/>
      <c r="EN54" s="116"/>
      <c r="EO54" s="116"/>
      <c r="EP54" s="116"/>
      <c r="EQ54" s="116"/>
      <c r="ER54" s="116"/>
      <c r="ES54" s="116"/>
      <c r="ET54" s="116"/>
      <c r="EU54" s="116"/>
      <c r="EV54" s="116"/>
      <c r="EW54" s="116"/>
      <c r="EX54" s="116"/>
      <c r="EY54" s="116"/>
      <c r="EZ54" s="116"/>
      <c r="FA54" s="116"/>
      <c r="FB54" s="116"/>
      <c r="FC54" s="116"/>
      <c r="FD54" s="116"/>
      <c r="FE54" s="116"/>
      <c r="FF54" s="116"/>
      <c r="FG54" s="116"/>
      <c r="FH54" s="116"/>
      <c r="FI54" s="116"/>
      <c r="FJ54" s="116"/>
      <c r="FK54" s="116"/>
      <c r="FL54" s="116"/>
      <c r="FM54" s="116"/>
      <c r="FN54" s="116"/>
      <c r="FO54" s="116"/>
      <c r="FP54" s="116"/>
      <c r="FQ54" s="116"/>
      <c r="FR54" s="116"/>
      <c r="FS54" s="116"/>
      <c r="FT54" s="116"/>
      <c r="FU54" s="116"/>
      <c r="FV54" s="116"/>
      <c r="FW54" s="116"/>
      <c r="FX54" s="116"/>
      <c r="FY54" s="116"/>
      <c r="FZ54" s="116"/>
      <c r="GA54" s="116"/>
      <c r="GB54" s="116"/>
      <c r="GC54" s="116"/>
      <c r="GD54" s="116"/>
      <c r="GE54" s="116"/>
      <c r="GF54" s="116"/>
      <c r="GG54" s="116"/>
      <c r="GH54" s="116"/>
      <c r="GI54" s="116"/>
      <c r="GJ54" s="116"/>
      <c r="GK54" s="116"/>
      <c r="GL54" s="116"/>
      <c r="GM54" s="116"/>
      <c r="GN54" s="116"/>
      <c r="GO54" s="116"/>
      <c r="GP54" s="116"/>
      <c r="GQ54" s="116"/>
      <c r="GR54" s="116"/>
      <c r="GS54" s="116"/>
      <c r="GT54" s="116"/>
      <c r="GU54" s="116"/>
      <c r="GV54" s="116"/>
      <c r="GW54" s="116"/>
      <c r="GX54" s="116"/>
      <c r="GY54" s="116"/>
      <c r="GZ54" s="116"/>
      <c r="HA54" s="116"/>
      <c r="HB54" s="116"/>
      <c r="HC54" s="116"/>
      <c r="HD54" s="116"/>
      <c r="HE54" s="116"/>
      <c r="HF54" s="116"/>
      <c r="HG54" s="116"/>
      <c r="HH54" s="116"/>
      <c r="HI54" s="116"/>
      <c r="HJ54" s="116"/>
      <c r="HK54" s="116"/>
      <c r="HL54" s="116"/>
      <c r="HM54" s="116"/>
      <c r="HN54" s="116"/>
      <c r="HO54" s="116"/>
      <c r="HP54" s="116"/>
      <c r="HQ54" s="116"/>
      <c r="HR54" s="116"/>
      <c r="HS54" s="116"/>
      <c r="HT54" s="116"/>
      <c r="HU54" s="116"/>
      <c r="HV54" s="116"/>
      <c r="HW54" s="116"/>
      <c r="HX54" s="116"/>
      <c r="HY54" s="116"/>
      <c r="HZ54" s="116"/>
      <c r="IA54" s="116"/>
      <c r="IB54" s="116"/>
      <c r="IC54" s="116"/>
      <c r="ID54" s="116"/>
      <c r="IE54" s="116"/>
      <c r="IF54" s="116"/>
      <c r="IG54" s="116"/>
      <c r="IH54" s="116"/>
      <c r="II54" s="116"/>
      <c r="IJ54" s="116"/>
      <c r="IK54" s="116"/>
      <c r="IL54" s="116"/>
      <c r="IM54" s="116"/>
      <c r="IN54" s="116"/>
      <c r="IO54" s="116"/>
      <c r="IP54" s="116"/>
      <c r="IQ54" s="116"/>
    </row>
    <row r="55" s="113" customFormat="1" ht="19.5" customHeight="1" spans="1:251">
      <c r="A55" s="119"/>
      <c r="B55" s="121"/>
      <c r="C55" s="121"/>
      <c r="D55" s="121"/>
      <c r="E55" s="121"/>
      <c r="F55" s="116"/>
      <c r="G55" s="116"/>
      <c r="H55" s="116"/>
      <c r="I55" s="116"/>
      <c r="J55" s="116"/>
      <c r="K55" s="116"/>
      <c r="L55" s="116"/>
      <c r="M55" s="116"/>
      <c r="N55" s="116"/>
      <c r="O55" s="116"/>
      <c r="P55" s="116"/>
      <c r="Q55" s="116"/>
      <c r="R55" s="116"/>
      <c r="S55" s="116"/>
      <c r="T55" s="116"/>
      <c r="U55" s="116"/>
      <c r="V55" s="116"/>
      <c r="W55" s="116"/>
      <c r="X55" s="116"/>
      <c r="Y55" s="116"/>
      <c r="Z55" s="116"/>
      <c r="AA55" s="116"/>
      <c r="AB55" s="116"/>
      <c r="AC55" s="116"/>
      <c r="AD55" s="116"/>
      <c r="AE55" s="116"/>
      <c r="AF55" s="116"/>
      <c r="AG55" s="116"/>
      <c r="AH55" s="116"/>
      <c r="AI55" s="116"/>
      <c r="AJ55" s="116"/>
      <c r="AK55" s="116"/>
      <c r="AL55" s="116"/>
      <c r="AM55" s="116"/>
      <c r="AN55" s="116"/>
      <c r="AO55" s="116"/>
      <c r="AP55" s="116"/>
      <c r="AQ55" s="116"/>
      <c r="AR55" s="116"/>
      <c r="AS55" s="116"/>
      <c r="AT55" s="116"/>
      <c r="AU55" s="116"/>
      <c r="AV55" s="116"/>
      <c r="AW55" s="116"/>
      <c r="AX55" s="116"/>
      <c r="AY55" s="116"/>
      <c r="AZ55" s="116"/>
      <c r="BA55" s="116"/>
      <c r="BB55" s="116"/>
      <c r="BC55" s="116"/>
      <c r="BD55" s="116"/>
      <c r="BE55" s="116"/>
      <c r="BF55" s="116"/>
      <c r="BG55" s="116"/>
      <c r="BH55" s="116"/>
      <c r="BI55" s="116"/>
      <c r="BJ55" s="116"/>
      <c r="BK55" s="116"/>
      <c r="BL55" s="116"/>
      <c r="BM55" s="116"/>
      <c r="BN55" s="116"/>
      <c r="BO55" s="116"/>
      <c r="BP55" s="116"/>
      <c r="BQ55" s="116"/>
      <c r="BR55" s="116"/>
      <c r="BS55" s="116"/>
      <c r="BT55" s="116"/>
      <c r="BU55" s="116"/>
      <c r="BV55" s="116"/>
      <c r="BW55" s="116"/>
      <c r="BX55" s="116"/>
      <c r="BY55" s="116"/>
      <c r="BZ55" s="116"/>
      <c r="CA55" s="116"/>
      <c r="CB55" s="116"/>
      <c r="CC55" s="116"/>
      <c r="CD55" s="116"/>
      <c r="CE55" s="116"/>
      <c r="CF55" s="116"/>
      <c r="CG55" s="116"/>
      <c r="CH55" s="116"/>
      <c r="CI55" s="116"/>
      <c r="CJ55" s="116"/>
      <c r="CK55" s="116"/>
      <c r="CL55" s="116"/>
      <c r="CM55" s="116"/>
      <c r="CN55" s="116"/>
      <c r="CO55" s="116"/>
      <c r="CP55" s="116"/>
      <c r="CQ55" s="116"/>
      <c r="CR55" s="116"/>
      <c r="CS55" s="116"/>
      <c r="CT55" s="116"/>
      <c r="CU55" s="116"/>
      <c r="CV55" s="116"/>
      <c r="CW55" s="116"/>
      <c r="CX55" s="116"/>
      <c r="CY55" s="116"/>
      <c r="CZ55" s="116"/>
      <c r="DA55" s="116"/>
      <c r="DB55" s="116"/>
      <c r="DC55" s="116"/>
      <c r="DD55" s="116"/>
      <c r="DE55" s="116"/>
      <c r="DF55" s="116"/>
      <c r="DG55" s="116"/>
      <c r="DH55" s="116"/>
      <c r="DI55" s="116"/>
      <c r="DJ55" s="116"/>
      <c r="DK55" s="116"/>
      <c r="DL55" s="116"/>
      <c r="DM55" s="116"/>
      <c r="DN55" s="116"/>
      <c r="DO55" s="116"/>
      <c r="DP55" s="116"/>
      <c r="DQ55" s="116"/>
      <c r="DR55" s="116"/>
      <c r="DS55" s="116"/>
      <c r="DT55" s="116"/>
      <c r="DU55" s="116"/>
      <c r="DV55" s="116"/>
      <c r="DW55" s="116"/>
      <c r="DX55" s="116"/>
      <c r="DY55" s="116"/>
      <c r="DZ55" s="116"/>
      <c r="EA55" s="116"/>
      <c r="EB55" s="116"/>
      <c r="EC55" s="116"/>
      <c r="ED55" s="116"/>
      <c r="EE55" s="116"/>
      <c r="EF55" s="116"/>
      <c r="EG55" s="116"/>
      <c r="EH55" s="116"/>
      <c r="EI55" s="116"/>
      <c r="EJ55" s="116"/>
      <c r="EK55" s="116"/>
      <c r="EL55" s="116"/>
      <c r="EM55" s="116"/>
      <c r="EN55" s="116"/>
      <c r="EO55" s="116"/>
      <c r="EP55" s="116"/>
      <c r="EQ55" s="116"/>
      <c r="ER55" s="116"/>
      <c r="ES55" s="116"/>
      <c r="ET55" s="116"/>
      <c r="EU55" s="116"/>
      <c r="EV55" s="116"/>
      <c r="EW55" s="116"/>
      <c r="EX55" s="116"/>
      <c r="EY55" s="116"/>
      <c r="EZ55" s="116"/>
      <c r="FA55" s="116"/>
      <c r="FB55" s="116"/>
      <c r="FC55" s="116"/>
      <c r="FD55" s="116"/>
      <c r="FE55" s="116"/>
      <c r="FF55" s="116"/>
      <c r="FG55" s="116"/>
      <c r="FH55" s="116"/>
      <c r="FI55" s="116"/>
      <c r="FJ55" s="116"/>
      <c r="FK55" s="116"/>
      <c r="FL55" s="116"/>
      <c r="FM55" s="116"/>
      <c r="FN55" s="116"/>
      <c r="FO55" s="116"/>
      <c r="FP55" s="116"/>
      <c r="FQ55" s="116"/>
      <c r="FR55" s="116"/>
      <c r="FS55" s="116"/>
      <c r="FT55" s="116"/>
      <c r="FU55" s="116"/>
      <c r="FV55" s="116"/>
      <c r="FW55" s="116"/>
      <c r="FX55" s="116"/>
      <c r="FY55" s="116"/>
      <c r="FZ55" s="116"/>
      <c r="GA55" s="116"/>
      <c r="GB55" s="116"/>
      <c r="GC55" s="116"/>
      <c r="GD55" s="116"/>
      <c r="GE55" s="116"/>
      <c r="GF55" s="116"/>
      <c r="GG55" s="116"/>
      <c r="GH55" s="116"/>
      <c r="GI55" s="116"/>
      <c r="GJ55" s="116"/>
      <c r="GK55" s="116"/>
      <c r="GL55" s="116"/>
      <c r="GM55" s="116"/>
      <c r="GN55" s="116"/>
      <c r="GO55" s="116"/>
      <c r="GP55" s="116"/>
      <c r="GQ55" s="116"/>
      <c r="GR55" s="116"/>
      <c r="GS55" s="116"/>
      <c r="GT55" s="116"/>
      <c r="GU55" s="116"/>
      <c r="GV55" s="116"/>
      <c r="GW55" s="116"/>
      <c r="GX55" s="116"/>
      <c r="GY55" s="116"/>
      <c r="GZ55" s="116"/>
      <c r="HA55" s="116"/>
      <c r="HB55" s="116"/>
      <c r="HC55" s="116"/>
      <c r="HD55" s="116"/>
      <c r="HE55" s="116"/>
      <c r="HF55" s="116"/>
      <c r="HG55" s="116"/>
      <c r="HH55" s="116"/>
      <c r="HI55" s="116"/>
      <c r="HJ55" s="116"/>
      <c r="HK55" s="116"/>
      <c r="HL55" s="116"/>
      <c r="HM55" s="116"/>
      <c r="HN55" s="116"/>
      <c r="HO55" s="116"/>
      <c r="HP55" s="116"/>
      <c r="HQ55" s="116"/>
      <c r="HR55" s="116"/>
      <c r="HS55" s="116"/>
      <c r="HT55" s="116"/>
      <c r="HU55" s="116"/>
      <c r="HV55" s="116"/>
      <c r="HW55" s="116"/>
      <c r="HX55" s="116"/>
      <c r="HY55" s="116"/>
      <c r="HZ55" s="116"/>
      <c r="IA55" s="116"/>
      <c r="IB55" s="116"/>
      <c r="IC55" s="116"/>
      <c r="ID55" s="116"/>
      <c r="IE55" s="116"/>
      <c r="IF55" s="116"/>
      <c r="IG55" s="116"/>
      <c r="IH55" s="116"/>
      <c r="II55" s="116"/>
      <c r="IJ55" s="116"/>
      <c r="IK55" s="116"/>
      <c r="IL55" s="116"/>
      <c r="IM55" s="116"/>
      <c r="IN55" s="116"/>
      <c r="IO55" s="116"/>
      <c r="IP55" s="116"/>
      <c r="IQ55" s="116"/>
    </row>
    <row r="56" s="113" customFormat="1" ht="16.5" customHeight="1" spans="1:251">
      <c r="A56" s="119">
        <v>1020402</v>
      </c>
      <c r="B56" s="120" t="s">
        <v>291</v>
      </c>
      <c r="C56" s="121"/>
      <c r="D56" s="121"/>
      <c r="E56" s="121"/>
      <c r="F56" s="116"/>
      <c r="G56" s="116"/>
      <c r="H56" s="116"/>
      <c r="I56" s="116"/>
      <c r="J56" s="116"/>
      <c r="K56" s="116"/>
      <c r="L56" s="116"/>
      <c r="M56" s="116"/>
      <c r="N56" s="116"/>
      <c r="O56" s="116"/>
      <c r="P56" s="116"/>
      <c r="Q56" s="116"/>
      <c r="R56" s="116"/>
      <c r="S56" s="116"/>
      <c r="T56" s="116"/>
      <c r="U56" s="116"/>
      <c r="V56" s="116"/>
      <c r="W56" s="116"/>
      <c r="X56" s="116"/>
      <c r="Y56" s="116"/>
      <c r="Z56" s="116"/>
      <c r="AA56" s="116"/>
      <c r="AB56" s="116"/>
      <c r="AC56" s="116"/>
      <c r="AD56" s="116"/>
      <c r="AE56" s="116"/>
      <c r="AF56" s="116"/>
      <c r="AG56" s="116"/>
      <c r="AH56" s="116"/>
      <c r="AI56" s="116"/>
      <c r="AJ56" s="116"/>
      <c r="AK56" s="116"/>
      <c r="AL56" s="116"/>
      <c r="AM56" s="116"/>
      <c r="AN56" s="116"/>
      <c r="AO56" s="116"/>
      <c r="AP56" s="116"/>
      <c r="AQ56" s="116"/>
      <c r="AR56" s="116"/>
      <c r="AS56" s="116"/>
      <c r="AT56" s="116"/>
      <c r="AU56" s="116"/>
      <c r="AV56" s="116"/>
      <c r="AW56" s="116"/>
      <c r="AX56" s="116"/>
      <c r="AY56" s="116"/>
      <c r="AZ56" s="116"/>
      <c r="BA56" s="116"/>
      <c r="BB56" s="116"/>
      <c r="BC56" s="116"/>
      <c r="BD56" s="116"/>
      <c r="BE56" s="116"/>
      <c r="BF56" s="116"/>
      <c r="BG56" s="116"/>
      <c r="BH56" s="116"/>
      <c r="BI56" s="116"/>
      <c r="BJ56" s="116"/>
      <c r="BK56" s="116"/>
      <c r="BL56" s="116"/>
      <c r="BM56" s="116"/>
      <c r="BN56" s="116"/>
      <c r="BO56" s="116"/>
      <c r="BP56" s="116"/>
      <c r="BQ56" s="116"/>
      <c r="BR56" s="116"/>
      <c r="BS56" s="116"/>
      <c r="BT56" s="116"/>
      <c r="BU56" s="116"/>
      <c r="BV56" s="116"/>
      <c r="BW56" s="116"/>
      <c r="BX56" s="116"/>
      <c r="BY56" s="116"/>
      <c r="BZ56" s="116"/>
      <c r="CA56" s="116"/>
      <c r="CB56" s="116"/>
      <c r="CC56" s="116"/>
      <c r="CD56" s="116"/>
      <c r="CE56" s="116"/>
      <c r="CF56" s="116"/>
      <c r="CG56" s="116"/>
      <c r="CH56" s="116"/>
      <c r="CI56" s="116"/>
      <c r="CJ56" s="116"/>
      <c r="CK56" s="116"/>
      <c r="CL56" s="116"/>
      <c r="CM56" s="116"/>
      <c r="CN56" s="116"/>
      <c r="CO56" s="116"/>
      <c r="CP56" s="116"/>
      <c r="CQ56" s="116"/>
      <c r="CR56" s="116"/>
      <c r="CS56" s="116"/>
      <c r="CT56" s="116"/>
      <c r="CU56" s="116"/>
      <c r="CV56" s="116"/>
      <c r="CW56" s="116"/>
      <c r="CX56" s="116"/>
      <c r="CY56" s="116"/>
      <c r="CZ56" s="116"/>
      <c r="DA56" s="116"/>
      <c r="DB56" s="116"/>
      <c r="DC56" s="116"/>
      <c r="DD56" s="116"/>
      <c r="DE56" s="116"/>
      <c r="DF56" s="116"/>
      <c r="DG56" s="116"/>
      <c r="DH56" s="116"/>
      <c r="DI56" s="116"/>
      <c r="DJ56" s="116"/>
      <c r="DK56" s="116"/>
      <c r="DL56" s="116"/>
      <c r="DM56" s="116"/>
      <c r="DN56" s="116"/>
      <c r="DO56" s="116"/>
      <c r="DP56" s="116"/>
      <c r="DQ56" s="116"/>
      <c r="DR56" s="116"/>
      <c r="DS56" s="116"/>
      <c r="DT56" s="116"/>
      <c r="DU56" s="116"/>
      <c r="DV56" s="116"/>
      <c r="DW56" s="116"/>
      <c r="DX56" s="116"/>
      <c r="DY56" s="116"/>
      <c r="DZ56" s="116"/>
      <c r="EA56" s="116"/>
      <c r="EB56" s="116"/>
      <c r="EC56" s="116"/>
      <c r="ED56" s="116"/>
      <c r="EE56" s="116"/>
      <c r="EF56" s="116"/>
      <c r="EG56" s="116"/>
      <c r="EH56" s="116"/>
      <c r="EI56" s="116"/>
      <c r="EJ56" s="116"/>
      <c r="EK56" s="116"/>
      <c r="EL56" s="116"/>
      <c r="EM56" s="116"/>
      <c r="EN56" s="116"/>
      <c r="EO56" s="116"/>
      <c r="EP56" s="116"/>
      <c r="EQ56" s="116"/>
      <c r="ER56" s="116"/>
      <c r="ES56" s="116"/>
      <c r="ET56" s="116"/>
      <c r="EU56" s="116"/>
      <c r="EV56" s="116"/>
      <c r="EW56" s="116"/>
      <c r="EX56" s="116"/>
      <c r="EY56" s="116"/>
      <c r="EZ56" s="116"/>
      <c r="FA56" s="116"/>
      <c r="FB56" s="116"/>
      <c r="FC56" s="116"/>
      <c r="FD56" s="116"/>
      <c r="FE56" s="116"/>
      <c r="FF56" s="116"/>
      <c r="FG56" s="116"/>
      <c r="FH56" s="116"/>
      <c r="FI56" s="116"/>
      <c r="FJ56" s="116"/>
      <c r="FK56" s="116"/>
      <c r="FL56" s="116"/>
      <c r="FM56" s="116"/>
      <c r="FN56" s="116"/>
      <c r="FO56" s="116"/>
      <c r="FP56" s="116"/>
      <c r="FQ56" s="116"/>
      <c r="FR56" s="116"/>
      <c r="FS56" s="116"/>
      <c r="FT56" s="116"/>
      <c r="FU56" s="116"/>
      <c r="FV56" s="116"/>
      <c r="FW56" s="116"/>
      <c r="FX56" s="116"/>
      <c r="FY56" s="116"/>
      <c r="FZ56" s="116"/>
      <c r="GA56" s="116"/>
      <c r="GB56" s="116"/>
      <c r="GC56" s="116"/>
      <c r="GD56" s="116"/>
      <c r="GE56" s="116"/>
      <c r="GF56" s="116"/>
      <c r="GG56" s="116"/>
      <c r="GH56" s="116"/>
      <c r="GI56" s="116"/>
      <c r="GJ56" s="116"/>
      <c r="GK56" s="116"/>
      <c r="GL56" s="116"/>
      <c r="GM56" s="116"/>
      <c r="GN56" s="116"/>
      <c r="GO56" s="116"/>
      <c r="GP56" s="116"/>
      <c r="GQ56" s="116"/>
      <c r="GR56" s="116"/>
      <c r="GS56" s="116"/>
      <c r="GT56" s="116"/>
      <c r="GU56" s="116"/>
      <c r="GV56" s="116"/>
      <c r="GW56" s="116"/>
      <c r="GX56" s="116"/>
      <c r="GY56" s="116"/>
      <c r="GZ56" s="116"/>
      <c r="HA56" s="116"/>
      <c r="HB56" s="116"/>
      <c r="HC56" s="116"/>
      <c r="HD56" s="116"/>
      <c r="HE56" s="116"/>
      <c r="HF56" s="116"/>
      <c r="HG56" s="116"/>
      <c r="HH56" s="116"/>
      <c r="HI56" s="116"/>
      <c r="HJ56" s="116"/>
      <c r="HK56" s="116"/>
      <c r="HL56" s="116"/>
      <c r="HM56" s="116"/>
      <c r="HN56" s="116"/>
      <c r="HO56" s="116"/>
      <c r="HP56" s="116"/>
      <c r="HQ56" s="116"/>
      <c r="HR56" s="116"/>
      <c r="HS56" s="116"/>
      <c r="HT56" s="116"/>
      <c r="HU56" s="116"/>
      <c r="HV56" s="116"/>
      <c r="HW56" s="116"/>
      <c r="HX56" s="116"/>
      <c r="HY56" s="116"/>
      <c r="HZ56" s="116"/>
      <c r="IA56" s="116"/>
      <c r="IB56" s="116"/>
      <c r="IC56" s="116"/>
      <c r="ID56" s="116"/>
      <c r="IE56" s="116"/>
      <c r="IF56" s="116"/>
      <c r="IG56" s="116"/>
      <c r="IH56" s="116"/>
      <c r="II56" s="116"/>
      <c r="IJ56" s="116"/>
      <c r="IK56" s="116"/>
      <c r="IL56" s="116"/>
      <c r="IM56" s="116"/>
      <c r="IN56" s="116"/>
      <c r="IO56" s="116"/>
      <c r="IP56" s="116"/>
      <c r="IQ56" s="116"/>
    </row>
    <row r="57" s="128" customFormat="1" ht="16.5" customHeight="1" spans="1:251">
      <c r="A57" s="119"/>
      <c r="B57" s="121"/>
      <c r="C57" s="121"/>
      <c r="D57" s="121"/>
      <c r="E57" s="121"/>
      <c r="F57" s="125"/>
      <c r="G57" s="125"/>
      <c r="H57" s="125"/>
      <c r="I57" s="125"/>
      <c r="J57" s="125"/>
      <c r="K57" s="125"/>
      <c r="L57" s="125"/>
      <c r="M57" s="125"/>
      <c r="N57" s="125"/>
      <c r="O57" s="125"/>
      <c r="P57" s="125"/>
      <c r="Q57" s="125"/>
      <c r="R57" s="125"/>
      <c r="S57" s="125"/>
      <c r="T57" s="125"/>
      <c r="U57" s="125"/>
      <c r="V57" s="125"/>
      <c r="W57" s="125"/>
      <c r="X57" s="125"/>
      <c r="Y57" s="125"/>
      <c r="Z57" s="125"/>
      <c r="AA57" s="125"/>
      <c r="AB57" s="125"/>
      <c r="AC57" s="125"/>
      <c r="AD57" s="125"/>
      <c r="AE57" s="125"/>
      <c r="AF57" s="125"/>
      <c r="AG57" s="125"/>
      <c r="AH57" s="125"/>
      <c r="AI57" s="125"/>
      <c r="AJ57" s="125"/>
      <c r="AK57" s="125"/>
      <c r="AL57" s="125"/>
      <c r="AM57" s="125"/>
      <c r="AN57" s="125"/>
      <c r="AO57" s="125"/>
      <c r="AP57" s="125"/>
      <c r="AQ57" s="125"/>
      <c r="AR57" s="125"/>
      <c r="AS57" s="125"/>
      <c r="AT57" s="125"/>
      <c r="AU57" s="125"/>
      <c r="AV57" s="125"/>
      <c r="AW57" s="125"/>
      <c r="AX57" s="125"/>
      <c r="AY57" s="125"/>
      <c r="AZ57" s="125"/>
      <c r="BA57" s="125"/>
      <c r="BB57" s="125"/>
      <c r="BC57" s="125"/>
      <c r="BD57" s="125"/>
      <c r="BE57" s="125"/>
      <c r="BF57" s="125"/>
      <c r="BG57" s="125"/>
      <c r="BH57" s="125"/>
      <c r="BI57" s="125"/>
      <c r="BJ57" s="125"/>
      <c r="BK57" s="125"/>
      <c r="BL57" s="125"/>
      <c r="BM57" s="125"/>
      <c r="BN57" s="125"/>
      <c r="BO57" s="125"/>
      <c r="BP57" s="125"/>
      <c r="BQ57" s="125"/>
      <c r="BR57" s="125"/>
      <c r="BS57" s="125"/>
      <c r="BT57" s="125"/>
      <c r="BU57" s="125"/>
      <c r="BV57" s="125"/>
      <c r="BW57" s="125"/>
      <c r="BX57" s="125"/>
      <c r="BY57" s="125"/>
      <c r="BZ57" s="125"/>
      <c r="CA57" s="125"/>
      <c r="CB57" s="125"/>
      <c r="CC57" s="125"/>
      <c r="CD57" s="125"/>
      <c r="CE57" s="125"/>
      <c r="CF57" s="125"/>
      <c r="CG57" s="125"/>
      <c r="CH57" s="125"/>
      <c r="CI57" s="125"/>
      <c r="CJ57" s="125"/>
      <c r="CK57" s="125"/>
      <c r="CL57" s="125"/>
      <c r="CM57" s="125"/>
      <c r="CN57" s="125"/>
      <c r="CO57" s="125"/>
      <c r="CP57" s="125"/>
      <c r="CQ57" s="125"/>
      <c r="CR57" s="125"/>
      <c r="CS57" s="125"/>
      <c r="CT57" s="125"/>
      <c r="CU57" s="125"/>
      <c r="CV57" s="125"/>
      <c r="CW57" s="125"/>
      <c r="CX57" s="125"/>
      <c r="CY57" s="125"/>
      <c r="CZ57" s="125"/>
      <c r="DA57" s="125"/>
      <c r="DB57" s="125"/>
      <c r="DC57" s="125"/>
      <c r="DD57" s="125"/>
      <c r="DE57" s="125"/>
      <c r="DF57" s="125"/>
      <c r="DG57" s="125"/>
      <c r="DH57" s="125"/>
      <c r="DI57" s="125"/>
      <c r="DJ57" s="125"/>
      <c r="DK57" s="125"/>
      <c r="DL57" s="125"/>
      <c r="DM57" s="125"/>
      <c r="DN57" s="125"/>
      <c r="DO57" s="125"/>
      <c r="DP57" s="125"/>
      <c r="DQ57" s="125"/>
      <c r="DR57" s="125"/>
      <c r="DS57" s="125"/>
      <c r="DT57" s="125"/>
      <c r="DU57" s="125"/>
      <c r="DV57" s="125"/>
      <c r="DW57" s="125"/>
      <c r="DX57" s="125"/>
      <c r="DY57" s="125"/>
      <c r="DZ57" s="125"/>
      <c r="EA57" s="125"/>
      <c r="EB57" s="125"/>
      <c r="EC57" s="125"/>
      <c r="ED57" s="125"/>
      <c r="EE57" s="125"/>
      <c r="EF57" s="125"/>
      <c r="EG57" s="125"/>
      <c r="EH57" s="125"/>
      <c r="EI57" s="125"/>
      <c r="EJ57" s="125"/>
      <c r="EK57" s="125"/>
      <c r="EL57" s="125"/>
      <c r="EM57" s="125"/>
      <c r="EN57" s="125"/>
      <c r="EO57" s="125"/>
      <c r="EP57" s="125"/>
      <c r="EQ57" s="125"/>
      <c r="ER57" s="125"/>
      <c r="ES57" s="125"/>
      <c r="ET57" s="125"/>
      <c r="EU57" s="125"/>
      <c r="EV57" s="125"/>
      <c r="EW57" s="125"/>
      <c r="EX57" s="125"/>
      <c r="EY57" s="125"/>
      <c r="EZ57" s="125"/>
      <c r="FA57" s="125"/>
      <c r="FB57" s="125"/>
      <c r="FC57" s="125"/>
      <c r="FD57" s="125"/>
      <c r="FE57" s="125"/>
      <c r="FF57" s="125"/>
      <c r="FG57" s="125"/>
      <c r="FH57" s="125"/>
      <c r="FI57" s="125"/>
      <c r="FJ57" s="125"/>
      <c r="FK57" s="125"/>
      <c r="FL57" s="125"/>
      <c r="FM57" s="125"/>
      <c r="FN57" s="125"/>
      <c r="FO57" s="125"/>
      <c r="FP57" s="125"/>
      <c r="FQ57" s="125"/>
      <c r="FR57" s="125"/>
      <c r="FS57" s="125"/>
      <c r="FT57" s="125"/>
      <c r="FU57" s="125"/>
      <c r="FV57" s="125"/>
      <c r="FW57" s="125"/>
      <c r="FX57" s="125"/>
      <c r="FY57" s="125"/>
      <c r="FZ57" s="125"/>
      <c r="GA57" s="125"/>
      <c r="GB57" s="125"/>
      <c r="GC57" s="125"/>
      <c r="GD57" s="125"/>
      <c r="GE57" s="125"/>
      <c r="GF57" s="125"/>
      <c r="GG57" s="125"/>
      <c r="GH57" s="125"/>
      <c r="GI57" s="125"/>
      <c r="GJ57" s="125"/>
      <c r="GK57" s="125"/>
      <c r="GL57" s="125"/>
      <c r="GM57" s="125"/>
      <c r="GN57" s="125"/>
      <c r="GO57" s="125"/>
      <c r="GP57" s="125"/>
      <c r="GQ57" s="125"/>
      <c r="GR57" s="125"/>
      <c r="GS57" s="125"/>
      <c r="GT57" s="125"/>
      <c r="GU57" s="125"/>
      <c r="GV57" s="125"/>
      <c r="GW57" s="125"/>
      <c r="GX57" s="125"/>
      <c r="GY57" s="125"/>
      <c r="GZ57" s="125"/>
      <c r="HA57" s="125"/>
      <c r="HB57" s="125"/>
      <c r="HC57" s="125"/>
      <c r="HD57" s="125"/>
      <c r="HE57" s="125"/>
      <c r="HF57" s="125"/>
      <c r="HG57" s="125"/>
      <c r="HH57" s="125"/>
      <c r="HI57" s="125"/>
      <c r="HJ57" s="125"/>
      <c r="HK57" s="125"/>
      <c r="HL57" s="125"/>
      <c r="HM57" s="125"/>
      <c r="HN57" s="125"/>
      <c r="HO57" s="125"/>
      <c r="HP57" s="125"/>
      <c r="HQ57" s="125"/>
      <c r="HR57" s="125"/>
      <c r="HS57" s="125"/>
      <c r="HT57" s="125"/>
      <c r="HU57" s="125"/>
      <c r="HV57" s="125"/>
      <c r="HW57" s="125"/>
      <c r="HX57" s="125"/>
      <c r="HY57" s="125"/>
      <c r="HZ57" s="125"/>
      <c r="IA57" s="125"/>
      <c r="IB57" s="125"/>
      <c r="IC57" s="125"/>
      <c r="ID57" s="125"/>
      <c r="IE57" s="125"/>
      <c r="IF57" s="125"/>
      <c r="IG57" s="125"/>
      <c r="IH57" s="125"/>
      <c r="II57" s="125"/>
      <c r="IJ57" s="125"/>
      <c r="IK57" s="125"/>
      <c r="IL57" s="125"/>
      <c r="IM57" s="125"/>
      <c r="IN57" s="125"/>
      <c r="IO57" s="125"/>
      <c r="IP57" s="125"/>
      <c r="IQ57" s="125"/>
    </row>
    <row r="58" s="113" customFormat="1" ht="16.5" customHeight="1" spans="1:251">
      <c r="A58" s="119">
        <v>1020403</v>
      </c>
      <c r="B58" s="120" t="s">
        <v>292</v>
      </c>
      <c r="C58" s="121"/>
      <c r="D58" s="121"/>
      <c r="E58" s="121"/>
      <c r="F58" s="116"/>
      <c r="G58" s="116"/>
      <c r="H58" s="116"/>
      <c r="I58" s="116"/>
      <c r="J58" s="116"/>
      <c r="K58" s="116"/>
      <c r="L58" s="116"/>
      <c r="M58" s="116"/>
      <c r="N58" s="116"/>
      <c r="O58" s="116"/>
      <c r="P58" s="116"/>
      <c r="Q58" s="116"/>
      <c r="R58" s="116"/>
      <c r="S58" s="116"/>
      <c r="T58" s="116"/>
      <c r="U58" s="116"/>
      <c r="V58" s="116"/>
      <c r="W58" s="116"/>
      <c r="X58" s="116"/>
      <c r="Y58" s="116"/>
      <c r="Z58" s="116"/>
      <c r="AA58" s="116"/>
      <c r="AB58" s="116"/>
      <c r="AC58" s="116"/>
      <c r="AD58" s="116"/>
      <c r="AE58" s="116"/>
      <c r="AF58" s="116"/>
      <c r="AG58" s="116"/>
      <c r="AH58" s="116"/>
      <c r="AI58" s="116"/>
      <c r="AJ58" s="116"/>
      <c r="AK58" s="116"/>
      <c r="AL58" s="116"/>
      <c r="AM58" s="116"/>
      <c r="AN58" s="116"/>
      <c r="AO58" s="116"/>
      <c r="AP58" s="116"/>
      <c r="AQ58" s="116"/>
      <c r="AR58" s="116"/>
      <c r="AS58" s="116"/>
      <c r="AT58" s="116"/>
      <c r="AU58" s="116"/>
      <c r="AV58" s="116"/>
      <c r="AW58" s="116"/>
      <c r="AX58" s="116"/>
      <c r="AY58" s="116"/>
      <c r="AZ58" s="116"/>
      <c r="BA58" s="116"/>
      <c r="BB58" s="116"/>
      <c r="BC58" s="116"/>
      <c r="BD58" s="116"/>
      <c r="BE58" s="116"/>
      <c r="BF58" s="116"/>
      <c r="BG58" s="116"/>
      <c r="BH58" s="116"/>
      <c r="BI58" s="116"/>
      <c r="BJ58" s="116"/>
      <c r="BK58" s="116"/>
      <c r="BL58" s="116"/>
      <c r="BM58" s="116"/>
      <c r="BN58" s="116"/>
      <c r="BO58" s="116"/>
      <c r="BP58" s="116"/>
      <c r="BQ58" s="116"/>
      <c r="BR58" s="116"/>
      <c r="BS58" s="116"/>
      <c r="BT58" s="116"/>
      <c r="BU58" s="116"/>
      <c r="BV58" s="116"/>
      <c r="BW58" s="116"/>
      <c r="BX58" s="116"/>
      <c r="BY58" s="116"/>
      <c r="BZ58" s="116"/>
      <c r="CA58" s="116"/>
      <c r="CB58" s="116"/>
      <c r="CC58" s="116"/>
      <c r="CD58" s="116"/>
      <c r="CE58" s="116"/>
      <c r="CF58" s="116"/>
      <c r="CG58" s="116"/>
      <c r="CH58" s="116"/>
      <c r="CI58" s="116"/>
      <c r="CJ58" s="116"/>
      <c r="CK58" s="116"/>
      <c r="CL58" s="116"/>
      <c r="CM58" s="116"/>
      <c r="CN58" s="116"/>
      <c r="CO58" s="116"/>
      <c r="CP58" s="116"/>
      <c r="CQ58" s="116"/>
      <c r="CR58" s="116"/>
      <c r="CS58" s="116"/>
      <c r="CT58" s="116"/>
      <c r="CU58" s="116"/>
      <c r="CV58" s="116"/>
      <c r="CW58" s="116"/>
      <c r="CX58" s="116"/>
      <c r="CY58" s="116"/>
      <c r="CZ58" s="116"/>
      <c r="DA58" s="116"/>
      <c r="DB58" s="116"/>
      <c r="DC58" s="116"/>
      <c r="DD58" s="116"/>
      <c r="DE58" s="116"/>
      <c r="DF58" s="116"/>
      <c r="DG58" s="116"/>
      <c r="DH58" s="116"/>
      <c r="DI58" s="116"/>
      <c r="DJ58" s="116"/>
      <c r="DK58" s="116"/>
      <c r="DL58" s="116"/>
      <c r="DM58" s="116"/>
      <c r="DN58" s="116"/>
      <c r="DO58" s="116"/>
      <c r="DP58" s="116"/>
      <c r="DQ58" s="116"/>
      <c r="DR58" s="116"/>
      <c r="DS58" s="116"/>
      <c r="DT58" s="116"/>
      <c r="DU58" s="116"/>
      <c r="DV58" s="116"/>
      <c r="DW58" s="116"/>
      <c r="DX58" s="116"/>
      <c r="DY58" s="116"/>
      <c r="DZ58" s="116"/>
      <c r="EA58" s="116"/>
      <c r="EB58" s="116"/>
      <c r="EC58" s="116"/>
      <c r="ED58" s="116"/>
      <c r="EE58" s="116"/>
      <c r="EF58" s="116"/>
      <c r="EG58" s="116"/>
      <c r="EH58" s="116"/>
      <c r="EI58" s="116"/>
      <c r="EJ58" s="116"/>
      <c r="EK58" s="116"/>
      <c r="EL58" s="116"/>
      <c r="EM58" s="116"/>
      <c r="EN58" s="116"/>
      <c r="EO58" s="116"/>
      <c r="EP58" s="116"/>
      <c r="EQ58" s="116"/>
      <c r="ER58" s="116"/>
      <c r="ES58" s="116"/>
      <c r="ET58" s="116"/>
      <c r="EU58" s="116"/>
      <c r="EV58" s="116"/>
      <c r="EW58" s="116"/>
      <c r="EX58" s="116"/>
      <c r="EY58" s="116"/>
      <c r="EZ58" s="116"/>
      <c r="FA58" s="116"/>
      <c r="FB58" s="116"/>
      <c r="FC58" s="116"/>
      <c r="FD58" s="116"/>
      <c r="FE58" s="116"/>
      <c r="FF58" s="116"/>
      <c r="FG58" s="116"/>
      <c r="FH58" s="116"/>
      <c r="FI58" s="116"/>
      <c r="FJ58" s="116"/>
      <c r="FK58" s="116"/>
      <c r="FL58" s="116"/>
      <c r="FM58" s="116"/>
      <c r="FN58" s="116"/>
      <c r="FO58" s="116"/>
      <c r="FP58" s="116"/>
      <c r="FQ58" s="116"/>
      <c r="FR58" s="116"/>
      <c r="FS58" s="116"/>
      <c r="FT58" s="116"/>
      <c r="FU58" s="116"/>
      <c r="FV58" s="116"/>
      <c r="FW58" s="116"/>
      <c r="FX58" s="116"/>
      <c r="FY58" s="116"/>
      <c r="FZ58" s="116"/>
      <c r="GA58" s="116"/>
      <c r="GB58" s="116"/>
      <c r="GC58" s="116"/>
      <c r="GD58" s="116"/>
      <c r="GE58" s="116"/>
      <c r="GF58" s="116"/>
      <c r="GG58" s="116"/>
      <c r="GH58" s="116"/>
      <c r="GI58" s="116"/>
      <c r="GJ58" s="116"/>
      <c r="GK58" s="116"/>
      <c r="GL58" s="116"/>
      <c r="GM58" s="116"/>
      <c r="GN58" s="116"/>
      <c r="GO58" s="116"/>
      <c r="GP58" s="116"/>
      <c r="GQ58" s="116"/>
      <c r="GR58" s="116"/>
      <c r="GS58" s="116"/>
      <c r="GT58" s="116"/>
      <c r="GU58" s="116"/>
      <c r="GV58" s="116"/>
      <c r="GW58" s="116"/>
      <c r="GX58" s="116"/>
      <c r="GY58" s="116"/>
      <c r="GZ58" s="116"/>
      <c r="HA58" s="116"/>
      <c r="HB58" s="116"/>
      <c r="HC58" s="116"/>
      <c r="HD58" s="116"/>
      <c r="HE58" s="116"/>
      <c r="HF58" s="116"/>
      <c r="HG58" s="116"/>
      <c r="HH58" s="116"/>
      <c r="HI58" s="116"/>
      <c r="HJ58" s="116"/>
      <c r="HK58" s="116"/>
      <c r="HL58" s="116"/>
      <c r="HM58" s="116"/>
      <c r="HN58" s="116"/>
      <c r="HO58" s="116"/>
      <c r="HP58" s="116"/>
      <c r="HQ58" s="116"/>
      <c r="HR58" s="116"/>
      <c r="HS58" s="116"/>
      <c r="HT58" s="116"/>
      <c r="HU58" s="116"/>
      <c r="HV58" s="116"/>
      <c r="HW58" s="116"/>
      <c r="HX58" s="116"/>
      <c r="HY58" s="116"/>
      <c r="HZ58" s="116"/>
      <c r="IA58" s="116"/>
      <c r="IB58" s="116"/>
      <c r="IC58" s="116"/>
      <c r="ID58" s="116"/>
      <c r="IE58" s="116"/>
      <c r="IF58" s="116"/>
      <c r="IG58" s="116"/>
      <c r="IH58" s="116"/>
      <c r="II58" s="116"/>
      <c r="IJ58" s="116"/>
      <c r="IK58" s="116"/>
      <c r="IL58" s="116"/>
      <c r="IM58" s="116"/>
      <c r="IN58" s="116"/>
      <c r="IO58" s="116"/>
      <c r="IP58" s="116"/>
      <c r="IQ58" s="116"/>
    </row>
    <row r="59" s="113" customFormat="1" ht="16.5" customHeight="1" spans="1:251">
      <c r="A59" s="119"/>
      <c r="B59" s="121"/>
      <c r="C59" s="121"/>
      <c r="D59" s="121"/>
      <c r="E59" s="121"/>
      <c r="F59" s="116"/>
      <c r="G59" s="116"/>
      <c r="H59" s="116"/>
      <c r="I59" s="116"/>
      <c r="J59" s="116"/>
      <c r="K59" s="116"/>
      <c r="L59" s="116"/>
      <c r="M59" s="116"/>
      <c r="N59" s="116"/>
      <c r="O59" s="116"/>
      <c r="P59" s="116"/>
      <c r="Q59" s="116"/>
      <c r="R59" s="116"/>
      <c r="S59" s="116"/>
      <c r="T59" s="116"/>
      <c r="U59" s="116"/>
      <c r="V59" s="116"/>
      <c r="W59" s="116"/>
      <c r="X59" s="116"/>
      <c r="Y59" s="116"/>
      <c r="Z59" s="116"/>
      <c r="AA59" s="116"/>
      <c r="AB59" s="116"/>
      <c r="AC59" s="116"/>
      <c r="AD59" s="116"/>
      <c r="AE59" s="116"/>
      <c r="AF59" s="116"/>
      <c r="AG59" s="116"/>
      <c r="AH59" s="116"/>
      <c r="AI59" s="116"/>
      <c r="AJ59" s="116"/>
      <c r="AK59" s="116"/>
      <c r="AL59" s="116"/>
      <c r="AM59" s="116"/>
      <c r="AN59" s="116"/>
      <c r="AO59" s="116"/>
      <c r="AP59" s="116"/>
      <c r="AQ59" s="116"/>
      <c r="AR59" s="116"/>
      <c r="AS59" s="116"/>
      <c r="AT59" s="116"/>
      <c r="AU59" s="116"/>
      <c r="AV59" s="116"/>
      <c r="AW59" s="116"/>
      <c r="AX59" s="116"/>
      <c r="AY59" s="116"/>
      <c r="AZ59" s="116"/>
      <c r="BA59" s="116"/>
      <c r="BB59" s="116"/>
      <c r="BC59" s="116"/>
      <c r="BD59" s="116"/>
      <c r="BE59" s="116"/>
      <c r="BF59" s="116"/>
      <c r="BG59" s="116"/>
      <c r="BH59" s="116"/>
      <c r="BI59" s="116"/>
      <c r="BJ59" s="116"/>
      <c r="BK59" s="116"/>
      <c r="BL59" s="116"/>
      <c r="BM59" s="116"/>
      <c r="BN59" s="116"/>
      <c r="BO59" s="116"/>
      <c r="BP59" s="116"/>
      <c r="BQ59" s="116"/>
      <c r="BR59" s="116"/>
      <c r="BS59" s="116"/>
      <c r="BT59" s="116"/>
      <c r="BU59" s="116"/>
      <c r="BV59" s="116"/>
      <c r="BW59" s="116"/>
      <c r="BX59" s="116"/>
      <c r="BY59" s="116"/>
      <c r="BZ59" s="116"/>
      <c r="CA59" s="116"/>
      <c r="CB59" s="116"/>
      <c r="CC59" s="116"/>
      <c r="CD59" s="116"/>
      <c r="CE59" s="116"/>
      <c r="CF59" s="116"/>
      <c r="CG59" s="116"/>
      <c r="CH59" s="116"/>
      <c r="CI59" s="116"/>
      <c r="CJ59" s="116"/>
      <c r="CK59" s="116"/>
      <c r="CL59" s="116"/>
      <c r="CM59" s="116"/>
      <c r="CN59" s="116"/>
      <c r="CO59" s="116"/>
      <c r="CP59" s="116"/>
      <c r="CQ59" s="116"/>
      <c r="CR59" s="116"/>
      <c r="CS59" s="116"/>
      <c r="CT59" s="116"/>
      <c r="CU59" s="116"/>
      <c r="CV59" s="116"/>
      <c r="CW59" s="116"/>
      <c r="CX59" s="116"/>
      <c r="CY59" s="116"/>
      <c r="CZ59" s="116"/>
      <c r="DA59" s="116"/>
      <c r="DB59" s="116"/>
      <c r="DC59" s="116"/>
      <c r="DD59" s="116"/>
      <c r="DE59" s="116"/>
      <c r="DF59" s="116"/>
      <c r="DG59" s="116"/>
      <c r="DH59" s="116"/>
      <c r="DI59" s="116"/>
      <c r="DJ59" s="116"/>
      <c r="DK59" s="116"/>
      <c r="DL59" s="116"/>
      <c r="DM59" s="116"/>
      <c r="DN59" s="116"/>
      <c r="DO59" s="116"/>
      <c r="DP59" s="116"/>
      <c r="DQ59" s="116"/>
      <c r="DR59" s="116"/>
      <c r="DS59" s="116"/>
      <c r="DT59" s="116"/>
      <c r="DU59" s="116"/>
      <c r="DV59" s="116"/>
      <c r="DW59" s="116"/>
      <c r="DX59" s="116"/>
      <c r="DY59" s="116"/>
      <c r="DZ59" s="116"/>
      <c r="EA59" s="116"/>
      <c r="EB59" s="116"/>
      <c r="EC59" s="116"/>
      <c r="ED59" s="116"/>
      <c r="EE59" s="116"/>
      <c r="EF59" s="116"/>
      <c r="EG59" s="116"/>
      <c r="EH59" s="116"/>
      <c r="EI59" s="116"/>
      <c r="EJ59" s="116"/>
      <c r="EK59" s="116"/>
      <c r="EL59" s="116"/>
      <c r="EM59" s="116"/>
      <c r="EN59" s="116"/>
      <c r="EO59" s="116"/>
      <c r="EP59" s="116"/>
      <c r="EQ59" s="116"/>
      <c r="ER59" s="116"/>
      <c r="ES59" s="116"/>
      <c r="ET59" s="116"/>
      <c r="EU59" s="116"/>
      <c r="EV59" s="116"/>
      <c r="EW59" s="116"/>
      <c r="EX59" s="116"/>
      <c r="EY59" s="116"/>
      <c r="EZ59" s="116"/>
      <c r="FA59" s="116"/>
      <c r="FB59" s="116"/>
      <c r="FC59" s="116"/>
      <c r="FD59" s="116"/>
      <c r="FE59" s="116"/>
      <c r="FF59" s="116"/>
      <c r="FG59" s="116"/>
      <c r="FH59" s="116"/>
      <c r="FI59" s="116"/>
      <c r="FJ59" s="116"/>
      <c r="FK59" s="116"/>
      <c r="FL59" s="116"/>
      <c r="FM59" s="116"/>
      <c r="FN59" s="116"/>
      <c r="FO59" s="116"/>
      <c r="FP59" s="116"/>
      <c r="FQ59" s="116"/>
      <c r="FR59" s="116"/>
      <c r="FS59" s="116"/>
      <c r="FT59" s="116"/>
      <c r="FU59" s="116"/>
      <c r="FV59" s="116"/>
      <c r="FW59" s="116"/>
      <c r="FX59" s="116"/>
      <c r="FY59" s="116"/>
      <c r="FZ59" s="116"/>
      <c r="GA59" s="116"/>
      <c r="GB59" s="116"/>
      <c r="GC59" s="116"/>
      <c r="GD59" s="116"/>
      <c r="GE59" s="116"/>
      <c r="GF59" s="116"/>
      <c r="GG59" s="116"/>
      <c r="GH59" s="116"/>
      <c r="GI59" s="116"/>
      <c r="GJ59" s="116"/>
      <c r="GK59" s="116"/>
      <c r="GL59" s="116"/>
      <c r="GM59" s="116"/>
      <c r="GN59" s="116"/>
      <c r="GO59" s="116"/>
      <c r="GP59" s="116"/>
      <c r="GQ59" s="116"/>
      <c r="GR59" s="116"/>
      <c r="GS59" s="116"/>
      <c r="GT59" s="116"/>
      <c r="GU59" s="116"/>
      <c r="GV59" s="116"/>
      <c r="GW59" s="116"/>
      <c r="GX59" s="116"/>
      <c r="GY59" s="116"/>
      <c r="GZ59" s="116"/>
      <c r="HA59" s="116"/>
      <c r="HB59" s="116"/>
      <c r="HC59" s="116"/>
      <c r="HD59" s="116"/>
      <c r="HE59" s="116"/>
      <c r="HF59" s="116"/>
      <c r="HG59" s="116"/>
      <c r="HH59" s="116"/>
      <c r="HI59" s="116"/>
      <c r="HJ59" s="116"/>
      <c r="HK59" s="116"/>
      <c r="HL59" s="116"/>
      <c r="HM59" s="116"/>
      <c r="HN59" s="116"/>
      <c r="HO59" s="116"/>
      <c r="HP59" s="116"/>
      <c r="HQ59" s="116"/>
      <c r="HR59" s="116"/>
      <c r="HS59" s="116"/>
      <c r="HT59" s="116"/>
      <c r="HU59" s="116"/>
      <c r="HV59" s="116"/>
      <c r="HW59" s="116"/>
      <c r="HX59" s="116"/>
      <c r="HY59" s="116"/>
      <c r="HZ59" s="116"/>
      <c r="IA59" s="116"/>
      <c r="IB59" s="116"/>
      <c r="IC59" s="116"/>
      <c r="ID59" s="116"/>
      <c r="IE59" s="116"/>
      <c r="IF59" s="116"/>
      <c r="IG59" s="116"/>
      <c r="IH59" s="116"/>
      <c r="II59" s="116"/>
      <c r="IJ59" s="116"/>
      <c r="IK59" s="116"/>
      <c r="IL59" s="116"/>
      <c r="IM59" s="116"/>
      <c r="IN59" s="116"/>
      <c r="IO59" s="116"/>
      <c r="IP59" s="116"/>
      <c r="IQ59" s="116"/>
    </row>
    <row r="60" s="113" customFormat="1" ht="16.5" customHeight="1" spans="1:251">
      <c r="A60" s="119">
        <v>10202</v>
      </c>
      <c r="B60" s="120" t="s">
        <v>293</v>
      </c>
      <c r="C60" s="121"/>
      <c r="D60" s="121"/>
      <c r="E60" s="121"/>
      <c r="F60" s="116"/>
      <c r="G60" s="116"/>
      <c r="H60" s="116"/>
      <c r="I60" s="116"/>
      <c r="J60" s="116"/>
      <c r="K60" s="116"/>
      <c r="L60" s="116"/>
      <c r="M60" s="116"/>
      <c r="N60" s="116"/>
      <c r="O60" s="116"/>
      <c r="P60" s="116"/>
      <c r="Q60" s="116"/>
      <c r="R60" s="116"/>
      <c r="S60" s="116"/>
      <c r="T60" s="116"/>
      <c r="U60" s="116"/>
      <c r="V60" s="116"/>
      <c r="W60" s="116"/>
      <c r="X60" s="116"/>
      <c r="Y60" s="116"/>
      <c r="Z60" s="116"/>
      <c r="AA60" s="116"/>
      <c r="AB60" s="116"/>
      <c r="AC60" s="116"/>
      <c r="AD60" s="116"/>
      <c r="AE60" s="116"/>
      <c r="AF60" s="116"/>
      <c r="AG60" s="116"/>
      <c r="AH60" s="116"/>
      <c r="AI60" s="116"/>
      <c r="AJ60" s="116"/>
      <c r="AK60" s="116"/>
      <c r="AL60" s="116"/>
      <c r="AM60" s="116"/>
      <c r="AN60" s="116"/>
      <c r="AO60" s="116"/>
      <c r="AP60" s="116"/>
      <c r="AQ60" s="116"/>
      <c r="AR60" s="116"/>
      <c r="AS60" s="116"/>
      <c r="AT60" s="116"/>
      <c r="AU60" s="116"/>
      <c r="AV60" s="116"/>
      <c r="AW60" s="116"/>
      <c r="AX60" s="116"/>
      <c r="AY60" s="116"/>
      <c r="AZ60" s="116"/>
      <c r="BA60" s="116"/>
      <c r="BB60" s="116"/>
      <c r="BC60" s="116"/>
      <c r="BD60" s="116"/>
      <c r="BE60" s="116"/>
      <c r="BF60" s="116"/>
      <c r="BG60" s="116"/>
      <c r="BH60" s="116"/>
      <c r="BI60" s="116"/>
      <c r="BJ60" s="116"/>
      <c r="BK60" s="116"/>
      <c r="BL60" s="116"/>
      <c r="BM60" s="116"/>
      <c r="BN60" s="116"/>
      <c r="BO60" s="116"/>
      <c r="BP60" s="116"/>
      <c r="BQ60" s="116"/>
      <c r="BR60" s="116"/>
      <c r="BS60" s="116"/>
      <c r="BT60" s="116"/>
      <c r="BU60" s="116"/>
      <c r="BV60" s="116"/>
      <c r="BW60" s="116"/>
      <c r="BX60" s="116"/>
      <c r="BY60" s="116"/>
      <c r="BZ60" s="116"/>
      <c r="CA60" s="116"/>
      <c r="CB60" s="116"/>
      <c r="CC60" s="116"/>
      <c r="CD60" s="116"/>
      <c r="CE60" s="116"/>
      <c r="CF60" s="116"/>
      <c r="CG60" s="116"/>
      <c r="CH60" s="116"/>
      <c r="CI60" s="116"/>
      <c r="CJ60" s="116"/>
      <c r="CK60" s="116"/>
      <c r="CL60" s="116"/>
      <c r="CM60" s="116"/>
      <c r="CN60" s="116"/>
      <c r="CO60" s="116"/>
      <c r="CP60" s="116"/>
      <c r="CQ60" s="116"/>
      <c r="CR60" s="116"/>
      <c r="CS60" s="116"/>
      <c r="CT60" s="116"/>
      <c r="CU60" s="116"/>
      <c r="CV60" s="116"/>
      <c r="CW60" s="116"/>
      <c r="CX60" s="116"/>
      <c r="CY60" s="116"/>
      <c r="CZ60" s="116"/>
      <c r="DA60" s="116"/>
      <c r="DB60" s="116"/>
      <c r="DC60" s="116"/>
      <c r="DD60" s="116"/>
      <c r="DE60" s="116"/>
      <c r="DF60" s="116"/>
      <c r="DG60" s="116"/>
      <c r="DH60" s="116"/>
      <c r="DI60" s="116"/>
      <c r="DJ60" s="116"/>
      <c r="DK60" s="116"/>
      <c r="DL60" s="116"/>
      <c r="DM60" s="116"/>
      <c r="DN60" s="116"/>
      <c r="DO60" s="116"/>
      <c r="DP60" s="116"/>
      <c r="DQ60" s="116"/>
      <c r="DR60" s="116"/>
      <c r="DS60" s="116"/>
      <c r="DT60" s="116"/>
      <c r="DU60" s="116"/>
      <c r="DV60" s="116"/>
      <c r="DW60" s="116"/>
      <c r="DX60" s="116"/>
      <c r="DY60" s="116"/>
      <c r="DZ60" s="116"/>
      <c r="EA60" s="116"/>
      <c r="EB60" s="116"/>
      <c r="EC60" s="116"/>
      <c r="ED60" s="116"/>
      <c r="EE60" s="116"/>
      <c r="EF60" s="116"/>
      <c r="EG60" s="116"/>
      <c r="EH60" s="116"/>
      <c r="EI60" s="116"/>
      <c r="EJ60" s="116"/>
      <c r="EK60" s="116"/>
      <c r="EL60" s="116"/>
      <c r="EM60" s="116"/>
      <c r="EN60" s="116"/>
      <c r="EO60" s="116"/>
      <c r="EP60" s="116"/>
      <c r="EQ60" s="116"/>
      <c r="ER60" s="116"/>
      <c r="ES60" s="116"/>
      <c r="ET60" s="116"/>
      <c r="EU60" s="116"/>
      <c r="EV60" s="116"/>
      <c r="EW60" s="116"/>
      <c r="EX60" s="116"/>
      <c r="EY60" s="116"/>
      <c r="EZ60" s="116"/>
      <c r="FA60" s="116"/>
      <c r="FB60" s="116"/>
      <c r="FC60" s="116"/>
      <c r="FD60" s="116"/>
      <c r="FE60" s="116"/>
      <c r="FF60" s="116"/>
      <c r="FG60" s="116"/>
      <c r="FH60" s="116"/>
      <c r="FI60" s="116"/>
      <c r="FJ60" s="116"/>
      <c r="FK60" s="116"/>
      <c r="FL60" s="116"/>
      <c r="FM60" s="116"/>
      <c r="FN60" s="116"/>
      <c r="FO60" s="116"/>
      <c r="FP60" s="116"/>
      <c r="FQ60" s="116"/>
      <c r="FR60" s="116"/>
      <c r="FS60" s="116"/>
      <c r="FT60" s="116"/>
      <c r="FU60" s="116"/>
      <c r="FV60" s="116"/>
      <c r="FW60" s="116"/>
      <c r="FX60" s="116"/>
      <c r="FY60" s="116"/>
      <c r="FZ60" s="116"/>
      <c r="GA60" s="116"/>
      <c r="GB60" s="116"/>
      <c r="GC60" s="116"/>
      <c r="GD60" s="116"/>
      <c r="GE60" s="116"/>
      <c r="GF60" s="116"/>
      <c r="GG60" s="116"/>
      <c r="GH60" s="116"/>
      <c r="GI60" s="116"/>
      <c r="GJ60" s="116"/>
      <c r="GK60" s="116"/>
      <c r="GL60" s="116"/>
      <c r="GM60" s="116"/>
      <c r="GN60" s="116"/>
      <c r="GO60" s="116"/>
      <c r="GP60" s="116"/>
      <c r="GQ60" s="116"/>
      <c r="GR60" s="116"/>
      <c r="GS60" s="116"/>
      <c r="GT60" s="116"/>
      <c r="GU60" s="116"/>
      <c r="GV60" s="116"/>
      <c r="GW60" s="116"/>
      <c r="GX60" s="116"/>
      <c r="GY60" s="116"/>
      <c r="GZ60" s="116"/>
      <c r="HA60" s="116"/>
      <c r="HB60" s="116"/>
      <c r="HC60" s="116"/>
      <c r="HD60" s="116"/>
      <c r="HE60" s="116"/>
      <c r="HF60" s="116"/>
      <c r="HG60" s="116"/>
      <c r="HH60" s="116"/>
      <c r="HI60" s="116"/>
      <c r="HJ60" s="116"/>
      <c r="HK60" s="116"/>
      <c r="HL60" s="116"/>
      <c r="HM60" s="116"/>
      <c r="HN60" s="116"/>
      <c r="HO60" s="116"/>
      <c r="HP60" s="116"/>
      <c r="HQ60" s="116"/>
      <c r="HR60" s="116"/>
      <c r="HS60" s="116"/>
      <c r="HT60" s="116"/>
      <c r="HU60" s="116"/>
      <c r="HV60" s="116"/>
      <c r="HW60" s="116"/>
      <c r="HX60" s="116"/>
      <c r="HY60" s="116"/>
      <c r="HZ60" s="116"/>
      <c r="IA60" s="116"/>
      <c r="IB60" s="116"/>
      <c r="IC60" s="116"/>
      <c r="ID60" s="116"/>
      <c r="IE60" s="116"/>
      <c r="IF60" s="116"/>
      <c r="IG60" s="116"/>
      <c r="IH60" s="116"/>
      <c r="II60" s="116"/>
      <c r="IJ60" s="116"/>
      <c r="IK60" s="116"/>
      <c r="IL60" s="116"/>
      <c r="IM60" s="116"/>
      <c r="IN60" s="116"/>
      <c r="IO60" s="116"/>
      <c r="IP60" s="116"/>
      <c r="IQ60" s="116"/>
    </row>
    <row r="61" s="113" customFormat="1" ht="16.5" customHeight="1" spans="1:251">
      <c r="A61" s="119"/>
      <c r="B61" s="121"/>
      <c r="C61" s="121"/>
      <c r="D61" s="121"/>
      <c r="E61" s="121"/>
      <c r="F61" s="116"/>
      <c r="G61" s="116"/>
      <c r="H61" s="116"/>
      <c r="I61" s="116"/>
      <c r="J61" s="116"/>
      <c r="K61" s="116"/>
      <c r="L61" s="116"/>
      <c r="M61" s="116"/>
      <c r="N61" s="116"/>
      <c r="O61" s="116"/>
      <c r="P61" s="116"/>
      <c r="Q61" s="116"/>
      <c r="R61" s="116"/>
      <c r="S61" s="116"/>
      <c r="T61" s="116"/>
      <c r="U61" s="116"/>
      <c r="V61" s="116"/>
      <c r="W61" s="116"/>
      <c r="X61" s="116"/>
      <c r="Y61" s="116"/>
      <c r="Z61" s="116"/>
      <c r="AA61" s="116"/>
      <c r="AB61" s="116"/>
      <c r="AC61" s="116"/>
      <c r="AD61" s="116"/>
      <c r="AE61" s="116"/>
      <c r="AF61" s="116"/>
      <c r="AG61" s="116"/>
      <c r="AH61" s="116"/>
      <c r="AI61" s="116"/>
      <c r="AJ61" s="116"/>
      <c r="AK61" s="116"/>
      <c r="AL61" s="116"/>
      <c r="AM61" s="116"/>
      <c r="AN61" s="116"/>
      <c r="AO61" s="116"/>
      <c r="AP61" s="116"/>
      <c r="AQ61" s="116"/>
      <c r="AR61" s="116"/>
      <c r="AS61" s="116"/>
      <c r="AT61" s="116"/>
      <c r="AU61" s="116"/>
      <c r="AV61" s="116"/>
      <c r="AW61" s="116"/>
      <c r="AX61" s="116"/>
      <c r="AY61" s="116"/>
      <c r="AZ61" s="116"/>
      <c r="BA61" s="116"/>
      <c r="BB61" s="116"/>
      <c r="BC61" s="116"/>
      <c r="BD61" s="116"/>
      <c r="BE61" s="116"/>
      <c r="BF61" s="116"/>
      <c r="BG61" s="116"/>
      <c r="BH61" s="116"/>
      <c r="BI61" s="116"/>
      <c r="BJ61" s="116"/>
      <c r="BK61" s="116"/>
      <c r="BL61" s="116"/>
      <c r="BM61" s="116"/>
      <c r="BN61" s="116"/>
      <c r="BO61" s="116"/>
      <c r="BP61" s="116"/>
      <c r="BQ61" s="116"/>
      <c r="BR61" s="116"/>
      <c r="BS61" s="116"/>
      <c r="BT61" s="116"/>
      <c r="BU61" s="116"/>
      <c r="BV61" s="116"/>
      <c r="BW61" s="116"/>
      <c r="BX61" s="116"/>
      <c r="BY61" s="116"/>
      <c r="BZ61" s="116"/>
      <c r="CA61" s="116"/>
      <c r="CB61" s="116"/>
      <c r="CC61" s="116"/>
      <c r="CD61" s="116"/>
      <c r="CE61" s="116"/>
      <c r="CF61" s="116"/>
      <c r="CG61" s="116"/>
      <c r="CH61" s="116"/>
      <c r="CI61" s="116"/>
      <c r="CJ61" s="116"/>
      <c r="CK61" s="116"/>
      <c r="CL61" s="116"/>
      <c r="CM61" s="116"/>
      <c r="CN61" s="116"/>
      <c r="CO61" s="116"/>
      <c r="CP61" s="116"/>
      <c r="CQ61" s="116"/>
      <c r="CR61" s="116"/>
      <c r="CS61" s="116"/>
      <c r="CT61" s="116"/>
      <c r="CU61" s="116"/>
      <c r="CV61" s="116"/>
      <c r="CW61" s="116"/>
      <c r="CX61" s="116"/>
      <c r="CY61" s="116"/>
      <c r="CZ61" s="116"/>
      <c r="DA61" s="116"/>
      <c r="DB61" s="116"/>
      <c r="DC61" s="116"/>
      <c r="DD61" s="116"/>
      <c r="DE61" s="116"/>
      <c r="DF61" s="116"/>
      <c r="DG61" s="116"/>
      <c r="DH61" s="116"/>
      <c r="DI61" s="116"/>
      <c r="DJ61" s="116"/>
      <c r="DK61" s="116"/>
      <c r="DL61" s="116"/>
      <c r="DM61" s="116"/>
      <c r="DN61" s="116"/>
      <c r="DO61" s="116"/>
      <c r="DP61" s="116"/>
      <c r="DQ61" s="116"/>
      <c r="DR61" s="116"/>
      <c r="DS61" s="116"/>
      <c r="DT61" s="116"/>
      <c r="DU61" s="116"/>
      <c r="DV61" s="116"/>
      <c r="DW61" s="116"/>
      <c r="DX61" s="116"/>
      <c r="DY61" s="116"/>
      <c r="DZ61" s="116"/>
      <c r="EA61" s="116"/>
      <c r="EB61" s="116"/>
      <c r="EC61" s="116"/>
      <c r="ED61" s="116"/>
      <c r="EE61" s="116"/>
      <c r="EF61" s="116"/>
      <c r="EG61" s="116"/>
      <c r="EH61" s="116"/>
      <c r="EI61" s="116"/>
      <c r="EJ61" s="116"/>
      <c r="EK61" s="116"/>
      <c r="EL61" s="116"/>
      <c r="EM61" s="116"/>
      <c r="EN61" s="116"/>
      <c r="EO61" s="116"/>
      <c r="EP61" s="116"/>
      <c r="EQ61" s="116"/>
      <c r="ER61" s="116"/>
      <c r="ES61" s="116"/>
      <c r="ET61" s="116"/>
      <c r="EU61" s="116"/>
      <c r="EV61" s="116"/>
      <c r="EW61" s="116"/>
      <c r="EX61" s="116"/>
      <c r="EY61" s="116"/>
      <c r="EZ61" s="116"/>
      <c r="FA61" s="116"/>
      <c r="FB61" s="116"/>
      <c r="FC61" s="116"/>
      <c r="FD61" s="116"/>
      <c r="FE61" s="116"/>
      <c r="FF61" s="116"/>
      <c r="FG61" s="116"/>
      <c r="FH61" s="116"/>
      <c r="FI61" s="116"/>
      <c r="FJ61" s="116"/>
      <c r="FK61" s="116"/>
      <c r="FL61" s="116"/>
      <c r="FM61" s="116"/>
      <c r="FN61" s="116"/>
      <c r="FO61" s="116"/>
      <c r="FP61" s="116"/>
      <c r="FQ61" s="116"/>
      <c r="FR61" s="116"/>
      <c r="FS61" s="116"/>
      <c r="FT61" s="116"/>
      <c r="FU61" s="116"/>
      <c r="FV61" s="116"/>
      <c r="FW61" s="116"/>
      <c r="FX61" s="116"/>
      <c r="FY61" s="116"/>
      <c r="FZ61" s="116"/>
      <c r="GA61" s="116"/>
      <c r="GB61" s="116"/>
      <c r="GC61" s="116"/>
      <c r="GD61" s="116"/>
      <c r="GE61" s="116"/>
      <c r="GF61" s="116"/>
      <c r="GG61" s="116"/>
      <c r="GH61" s="116"/>
      <c r="GI61" s="116"/>
      <c r="GJ61" s="116"/>
      <c r="GK61" s="116"/>
      <c r="GL61" s="116"/>
      <c r="GM61" s="116"/>
      <c r="GN61" s="116"/>
      <c r="GO61" s="116"/>
      <c r="GP61" s="116"/>
      <c r="GQ61" s="116"/>
      <c r="GR61" s="116"/>
      <c r="GS61" s="116"/>
      <c r="GT61" s="116"/>
      <c r="GU61" s="116"/>
      <c r="GV61" s="116"/>
      <c r="GW61" s="116"/>
      <c r="GX61" s="116"/>
      <c r="GY61" s="116"/>
      <c r="GZ61" s="116"/>
      <c r="HA61" s="116"/>
      <c r="HB61" s="116"/>
      <c r="HC61" s="116"/>
      <c r="HD61" s="116"/>
      <c r="HE61" s="116"/>
      <c r="HF61" s="116"/>
      <c r="HG61" s="116"/>
      <c r="HH61" s="116"/>
      <c r="HI61" s="116"/>
      <c r="HJ61" s="116"/>
      <c r="HK61" s="116"/>
      <c r="HL61" s="116"/>
      <c r="HM61" s="116"/>
      <c r="HN61" s="116"/>
      <c r="HO61" s="116"/>
      <c r="HP61" s="116"/>
      <c r="HQ61" s="116"/>
      <c r="HR61" s="116"/>
      <c r="HS61" s="116"/>
      <c r="HT61" s="116"/>
      <c r="HU61" s="116"/>
      <c r="HV61" s="116"/>
      <c r="HW61" s="116"/>
      <c r="HX61" s="116"/>
      <c r="HY61" s="116"/>
      <c r="HZ61" s="116"/>
      <c r="IA61" s="116"/>
      <c r="IB61" s="116"/>
      <c r="IC61" s="116"/>
      <c r="ID61" s="116"/>
      <c r="IE61" s="116"/>
      <c r="IF61" s="116"/>
      <c r="IG61" s="116"/>
      <c r="IH61" s="116"/>
      <c r="II61" s="116"/>
      <c r="IJ61" s="116"/>
      <c r="IK61" s="116"/>
      <c r="IL61" s="116"/>
      <c r="IM61" s="116"/>
      <c r="IN61" s="116"/>
      <c r="IO61" s="116"/>
      <c r="IP61" s="116"/>
      <c r="IQ61" s="116"/>
    </row>
    <row r="62" s="113" customFormat="1" ht="16.5" customHeight="1" spans="1:251">
      <c r="A62" s="119">
        <v>1020201</v>
      </c>
      <c r="B62" s="120" t="s">
        <v>294</v>
      </c>
      <c r="C62" s="121"/>
      <c r="D62" s="121"/>
      <c r="E62" s="121"/>
      <c r="F62" s="116"/>
      <c r="G62" s="116"/>
      <c r="H62" s="116"/>
      <c r="I62" s="116"/>
      <c r="J62" s="116"/>
      <c r="K62" s="116"/>
      <c r="L62" s="116"/>
      <c r="M62" s="116"/>
      <c r="N62" s="116"/>
      <c r="O62" s="116"/>
      <c r="P62" s="116"/>
      <c r="Q62" s="116"/>
      <c r="R62" s="116"/>
      <c r="S62" s="116"/>
      <c r="T62" s="116"/>
      <c r="U62" s="116"/>
      <c r="V62" s="116"/>
      <c r="W62" s="116"/>
      <c r="X62" s="116"/>
      <c r="Y62" s="116"/>
      <c r="Z62" s="116"/>
      <c r="AA62" s="116"/>
      <c r="AB62" s="116"/>
      <c r="AC62" s="116"/>
      <c r="AD62" s="116"/>
      <c r="AE62" s="116"/>
      <c r="AF62" s="116"/>
      <c r="AG62" s="116"/>
      <c r="AH62" s="116"/>
      <c r="AI62" s="116"/>
      <c r="AJ62" s="116"/>
      <c r="AK62" s="116"/>
      <c r="AL62" s="116"/>
      <c r="AM62" s="116"/>
      <c r="AN62" s="116"/>
      <c r="AO62" s="116"/>
      <c r="AP62" s="116"/>
      <c r="AQ62" s="116"/>
      <c r="AR62" s="116"/>
      <c r="AS62" s="116"/>
      <c r="AT62" s="116"/>
      <c r="AU62" s="116"/>
      <c r="AV62" s="116"/>
      <c r="AW62" s="116"/>
      <c r="AX62" s="116"/>
      <c r="AY62" s="116"/>
      <c r="AZ62" s="116"/>
      <c r="BA62" s="116"/>
      <c r="BB62" s="116"/>
      <c r="BC62" s="116"/>
      <c r="BD62" s="116"/>
      <c r="BE62" s="116"/>
      <c r="BF62" s="116"/>
      <c r="BG62" s="116"/>
      <c r="BH62" s="116"/>
      <c r="BI62" s="116"/>
      <c r="BJ62" s="116"/>
      <c r="BK62" s="116"/>
      <c r="BL62" s="116"/>
      <c r="BM62" s="116"/>
      <c r="BN62" s="116"/>
      <c r="BO62" s="116"/>
      <c r="BP62" s="116"/>
      <c r="BQ62" s="116"/>
      <c r="BR62" s="116"/>
      <c r="BS62" s="116"/>
      <c r="BT62" s="116"/>
      <c r="BU62" s="116"/>
      <c r="BV62" s="116"/>
      <c r="BW62" s="116"/>
      <c r="BX62" s="116"/>
      <c r="BY62" s="116"/>
      <c r="BZ62" s="116"/>
      <c r="CA62" s="116"/>
      <c r="CB62" s="116"/>
      <c r="CC62" s="116"/>
      <c r="CD62" s="116"/>
      <c r="CE62" s="116"/>
      <c r="CF62" s="116"/>
      <c r="CG62" s="116"/>
      <c r="CH62" s="116"/>
      <c r="CI62" s="116"/>
      <c r="CJ62" s="116"/>
      <c r="CK62" s="116"/>
      <c r="CL62" s="116"/>
      <c r="CM62" s="116"/>
      <c r="CN62" s="116"/>
      <c r="CO62" s="116"/>
      <c r="CP62" s="116"/>
      <c r="CQ62" s="116"/>
      <c r="CR62" s="116"/>
      <c r="CS62" s="116"/>
      <c r="CT62" s="116"/>
      <c r="CU62" s="116"/>
      <c r="CV62" s="116"/>
      <c r="CW62" s="116"/>
      <c r="CX62" s="116"/>
      <c r="CY62" s="116"/>
      <c r="CZ62" s="116"/>
      <c r="DA62" s="116"/>
      <c r="DB62" s="116"/>
      <c r="DC62" s="116"/>
      <c r="DD62" s="116"/>
      <c r="DE62" s="116"/>
      <c r="DF62" s="116"/>
      <c r="DG62" s="116"/>
      <c r="DH62" s="116"/>
      <c r="DI62" s="116"/>
      <c r="DJ62" s="116"/>
      <c r="DK62" s="116"/>
      <c r="DL62" s="116"/>
      <c r="DM62" s="116"/>
      <c r="DN62" s="116"/>
      <c r="DO62" s="116"/>
      <c r="DP62" s="116"/>
      <c r="DQ62" s="116"/>
      <c r="DR62" s="116"/>
      <c r="DS62" s="116"/>
      <c r="DT62" s="116"/>
      <c r="DU62" s="116"/>
      <c r="DV62" s="116"/>
      <c r="DW62" s="116"/>
      <c r="DX62" s="116"/>
      <c r="DY62" s="116"/>
      <c r="DZ62" s="116"/>
      <c r="EA62" s="116"/>
      <c r="EB62" s="116"/>
      <c r="EC62" s="116"/>
      <c r="ED62" s="116"/>
      <c r="EE62" s="116"/>
      <c r="EF62" s="116"/>
      <c r="EG62" s="116"/>
      <c r="EH62" s="116"/>
      <c r="EI62" s="116"/>
      <c r="EJ62" s="116"/>
      <c r="EK62" s="116"/>
      <c r="EL62" s="116"/>
      <c r="EM62" s="116"/>
      <c r="EN62" s="116"/>
      <c r="EO62" s="116"/>
      <c r="EP62" s="116"/>
      <c r="EQ62" s="116"/>
      <c r="ER62" s="116"/>
      <c r="ES62" s="116"/>
      <c r="ET62" s="116"/>
      <c r="EU62" s="116"/>
      <c r="EV62" s="116"/>
      <c r="EW62" s="116"/>
      <c r="EX62" s="116"/>
      <c r="EY62" s="116"/>
      <c r="EZ62" s="116"/>
      <c r="FA62" s="116"/>
      <c r="FB62" s="116"/>
      <c r="FC62" s="116"/>
      <c r="FD62" s="116"/>
      <c r="FE62" s="116"/>
      <c r="FF62" s="116"/>
      <c r="FG62" s="116"/>
      <c r="FH62" s="116"/>
      <c r="FI62" s="116"/>
      <c r="FJ62" s="116"/>
      <c r="FK62" s="116"/>
      <c r="FL62" s="116"/>
      <c r="FM62" s="116"/>
      <c r="FN62" s="116"/>
      <c r="FO62" s="116"/>
      <c r="FP62" s="116"/>
      <c r="FQ62" s="116"/>
      <c r="FR62" s="116"/>
      <c r="FS62" s="116"/>
      <c r="FT62" s="116"/>
      <c r="FU62" s="116"/>
      <c r="FV62" s="116"/>
      <c r="FW62" s="116"/>
      <c r="FX62" s="116"/>
      <c r="FY62" s="116"/>
      <c r="FZ62" s="116"/>
      <c r="GA62" s="116"/>
      <c r="GB62" s="116"/>
      <c r="GC62" s="116"/>
      <c r="GD62" s="116"/>
      <c r="GE62" s="116"/>
      <c r="GF62" s="116"/>
      <c r="GG62" s="116"/>
      <c r="GH62" s="116"/>
      <c r="GI62" s="116"/>
      <c r="GJ62" s="116"/>
      <c r="GK62" s="116"/>
      <c r="GL62" s="116"/>
      <c r="GM62" s="116"/>
      <c r="GN62" s="116"/>
      <c r="GO62" s="116"/>
      <c r="GP62" s="116"/>
      <c r="GQ62" s="116"/>
      <c r="GR62" s="116"/>
      <c r="GS62" s="116"/>
      <c r="GT62" s="116"/>
      <c r="GU62" s="116"/>
      <c r="GV62" s="116"/>
      <c r="GW62" s="116"/>
      <c r="GX62" s="116"/>
      <c r="GY62" s="116"/>
      <c r="GZ62" s="116"/>
      <c r="HA62" s="116"/>
      <c r="HB62" s="116"/>
      <c r="HC62" s="116"/>
      <c r="HD62" s="116"/>
      <c r="HE62" s="116"/>
      <c r="HF62" s="116"/>
      <c r="HG62" s="116"/>
      <c r="HH62" s="116"/>
      <c r="HI62" s="116"/>
      <c r="HJ62" s="116"/>
      <c r="HK62" s="116"/>
      <c r="HL62" s="116"/>
      <c r="HM62" s="116"/>
      <c r="HN62" s="116"/>
      <c r="HO62" s="116"/>
      <c r="HP62" s="116"/>
      <c r="HQ62" s="116"/>
      <c r="HR62" s="116"/>
      <c r="HS62" s="116"/>
      <c r="HT62" s="116"/>
      <c r="HU62" s="116"/>
      <c r="HV62" s="116"/>
      <c r="HW62" s="116"/>
      <c r="HX62" s="116"/>
      <c r="HY62" s="116"/>
      <c r="HZ62" s="116"/>
      <c r="IA62" s="116"/>
      <c r="IB62" s="116"/>
      <c r="IC62" s="116"/>
      <c r="ID62" s="116"/>
      <c r="IE62" s="116"/>
      <c r="IF62" s="116"/>
      <c r="IG62" s="116"/>
      <c r="IH62" s="116"/>
      <c r="II62" s="116"/>
      <c r="IJ62" s="116"/>
      <c r="IK62" s="116"/>
      <c r="IL62" s="116"/>
      <c r="IM62" s="116"/>
      <c r="IN62" s="116"/>
      <c r="IO62" s="116"/>
      <c r="IP62" s="116"/>
      <c r="IQ62" s="116"/>
    </row>
    <row r="63" s="113" customFormat="1" ht="16.5" customHeight="1" spans="1:251">
      <c r="A63" s="119"/>
      <c r="B63" s="121"/>
      <c r="C63" s="121"/>
      <c r="D63" s="121"/>
      <c r="E63" s="121"/>
      <c r="F63" s="116"/>
      <c r="G63" s="116"/>
      <c r="H63" s="116"/>
      <c r="I63" s="116"/>
      <c r="J63" s="116"/>
      <c r="K63" s="116"/>
      <c r="L63" s="116"/>
      <c r="M63" s="116"/>
      <c r="N63" s="116"/>
      <c r="O63" s="116"/>
      <c r="P63" s="116"/>
      <c r="Q63" s="116"/>
      <c r="R63" s="116"/>
      <c r="S63" s="116"/>
      <c r="T63" s="116"/>
      <c r="U63" s="116"/>
      <c r="V63" s="116"/>
      <c r="W63" s="116"/>
      <c r="X63" s="116"/>
      <c r="Y63" s="116"/>
      <c r="Z63" s="116"/>
      <c r="AA63" s="116"/>
      <c r="AB63" s="116"/>
      <c r="AC63" s="116"/>
      <c r="AD63" s="116"/>
      <c r="AE63" s="116"/>
      <c r="AF63" s="116"/>
      <c r="AG63" s="116"/>
      <c r="AH63" s="116"/>
      <c r="AI63" s="116"/>
      <c r="AJ63" s="116"/>
      <c r="AK63" s="116"/>
      <c r="AL63" s="116"/>
      <c r="AM63" s="116"/>
      <c r="AN63" s="116"/>
      <c r="AO63" s="116"/>
      <c r="AP63" s="116"/>
      <c r="AQ63" s="116"/>
      <c r="AR63" s="116"/>
      <c r="AS63" s="116"/>
      <c r="AT63" s="116"/>
      <c r="AU63" s="116"/>
      <c r="AV63" s="116"/>
      <c r="AW63" s="116"/>
      <c r="AX63" s="116"/>
      <c r="AY63" s="116"/>
      <c r="AZ63" s="116"/>
      <c r="BA63" s="116"/>
      <c r="BB63" s="116"/>
      <c r="BC63" s="116"/>
      <c r="BD63" s="116"/>
      <c r="BE63" s="116"/>
      <c r="BF63" s="116"/>
      <c r="BG63" s="116"/>
      <c r="BH63" s="116"/>
      <c r="BI63" s="116"/>
      <c r="BJ63" s="116"/>
      <c r="BK63" s="116"/>
      <c r="BL63" s="116"/>
      <c r="BM63" s="116"/>
      <c r="BN63" s="116"/>
      <c r="BO63" s="116"/>
      <c r="BP63" s="116"/>
      <c r="BQ63" s="116"/>
      <c r="BR63" s="116"/>
      <c r="BS63" s="116"/>
      <c r="BT63" s="116"/>
      <c r="BU63" s="116"/>
      <c r="BV63" s="116"/>
      <c r="BW63" s="116"/>
      <c r="BX63" s="116"/>
      <c r="BY63" s="116"/>
      <c r="BZ63" s="116"/>
      <c r="CA63" s="116"/>
      <c r="CB63" s="116"/>
      <c r="CC63" s="116"/>
      <c r="CD63" s="116"/>
      <c r="CE63" s="116"/>
      <c r="CF63" s="116"/>
      <c r="CG63" s="116"/>
      <c r="CH63" s="116"/>
      <c r="CI63" s="116"/>
      <c r="CJ63" s="116"/>
      <c r="CK63" s="116"/>
      <c r="CL63" s="116"/>
      <c r="CM63" s="116"/>
      <c r="CN63" s="116"/>
      <c r="CO63" s="116"/>
      <c r="CP63" s="116"/>
      <c r="CQ63" s="116"/>
      <c r="CR63" s="116"/>
      <c r="CS63" s="116"/>
      <c r="CT63" s="116"/>
      <c r="CU63" s="116"/>
      <c r="CV63" s="116"/>
      <c r="CW63" s="116"/>
      <c r="CX63" s="116"/>
      <c r="CY63" s="116"/>
      <c r="CZ63" s="116"/>
      <c r="DA63" s="116"/>
      <c r="DB63" s="116"/>
      <c r="DC63" s="116"/>
      <c r="DD63" s="116"/>
      <c r="DE63" s="116"/>
      <c r="DF63" s="116"/>
      <c r="DG63" s="116"/>
      <c r="DH63" s="116"/>
      <c r="DI63" s="116"/>
      <c r="DJ63" s="116"/>
      <c r="DK63" s="116"/>
      <c r="DL63" s="116"/>
      <c r="DM63" s="116"/>
      <c r="DN63" s="116"/>
      <c r="DO63" s="116"/>
      <c r="DP63" s="116"/>
      <c r="DQ63" s="116"/>
      <c r="DR63" s="116"/>
      <c r="DS63" s="116"/>
      <c r="DT63" s="116"/>
      <c r="DU63" s="116"/>
      <c r="DV63" s="116"/>
      <c r="DW63" s="116"/>
      <c r="DX63" s="116"/>
      <c r="DY63" s="116"/>
      <c r="DZ63" s="116"/>
      <c r="EA63" s="116"/>
      <c r="EB63" s="116"/>
      <c r="EC63" s="116"/>
      <c r="ED63" s="116"/>
      <c r="EE63" s="116"/>
      <c r="EF63" s="116"/>
      <c r="EG63" s="116"/>
      <c r="EH63" s="116"/>
      <c r="EI63" s="116"/>
      <c r="EJ63" s="116"/>
      <c r="EK63" s="116"/>
      <c r="EL63" s="116"/>
      <c r="EM63" s="116"/>
      <c r="EN63" s="116"/>
      <c r="EO63" s="116"/>
      <c r="EP63" s="116"/>
      <c r="EQ63" s="116"/>
      <c r="ER63" s="116"/>
      <c r="ES63" s="116"/>
      <c r="ET63" s="116"/>
      <c r="EU63" s="116"/>
      <c r="EV63" s="116"/>
      <c r="EW63" s="116"/>
      <c r="EX63" s="116"/>
      <c r="EY63" s="116"/>
      <c r="EZ63" s="116"/>
      <c r="FA63" s="116"/>
      <c r="FB63" s="116"/>
      <c r="FC63" s="116"/>
      <c r="FD63" s="116"/>
      <c r="FE63" s="116"/>
      <c r="FF63" s="116"/>
      <c r="FG63" s="116"/>
      <c r="FH63" s="116"/>
      <c r="FI63" s="116"/>
      <c r="FJ63" s="116"/>
      <c r="FK63" s="116"/>
      <c r="FL63" s="116"/>
      <c r="FM63" s="116"/>
      <c r="FN63" s="116"/>
      <c r="FO63" s="116"/>
      <c r="FP63" s="116"/>
      <c r="FQ63" s="116"/>
      <c r="FR63" s="116"/>
      <c r="FS63" s="116"/>
      <c r="FT63" s="116"/>
      <c r="FU63" s="116"/>
      <c r="FV63" s="116"/>
      <c r="FW63" s="116"/>
      <c r="FX63" s="116"/>
      <c r="FY63" s="116"/>
      <c r="FZ63" s="116"/>
      <c r="GA63" s="116"/>
      <c r="GB63" s="116"/>
      <c r="GC63" s="116"/>
      <c r="GD63" s="116"/>
      <c r="GE63" s="116"/>
      <c r="GF63" s="116"/>
      <c r="GG63" s="116"/>
      <c r="GH63" s="116"/>
      <c r="GI63" s="116"/>
      <c r="GJ63" s="116"/>
      <c r="GK63" s="116"/>
      <c r="GL63" s="116"/>
      <c r="GM63" s="116"/>
      <c r="GN63" s="116"/>
      <c r="GO63" s="116"/>
      <c r="GP63" s="116"/>
      <c r="GQ63" s="116"/>
      <c r="GR63" s="116"/>
      <c r="GS63" s="116"/>
      <c r="GT63" s="116"/>
      <c r="GU63" s="116"/>
      <c r="GV63" s="116"/>
      <c r="GW63" s="116"/>
      <c r="GX63" s="116"/>
      <c r="GY63" s="116"/>
      <c r="GZ63" s="116"/>
      <c r="HA63" s="116"/>
      <c r="HB63" s="116"/>
      <c r="HC63" s="116"/>
      <c r="HD63" s="116"/>
      <c r="HE63" s="116"/>
      <c r="HF63" s="116"/>
      <c r="HG63" s="116"/>
      <c r="HH63" s="116"/>
      <c r="HI63" s="116"/>
      <c r="HJ63" s="116"/>
      <c r="HK63" s="116"/>
      <c r="HL63" s="116"/>
      <c r="HM63" s="116"/>
      <c r="HN63" s="116"/>
      <c r="HO63" s="116"/>
      <c r="HP63" s="116"/>
      <c r="HQ63" s="116"/>
      <c r="HR63" s="116"/>
      <c r="HS63" s="116"/>
      <c r="HT63" s="116"/>
      <c r="HU63" s="116"/>
      <c r="HV63" s="116"/>
      <c r="HW63" s="116"/>
      <c r="HX63" s="116"/>
      <c r="HY63" s="116"/>
      <c r="HZ63" s="116"/>
      <c r="IA63" s="116"/>
      <c r="IB63" s="116"/>
      <c r="IC63" s="116"/>
      <c r="ID63" s="116"/>
      <c r="IE63" s="116"/>
      <c r="IF63" s="116"/>
      <c r="IG63" s="116"/>
      <c r="IH63" s="116"/>
      <c r="II63" s="116"/>
      <c r="IJ63" s="116"/>
      <c r="IK63" s="116"/>
      <c r="IL63" s="116"/>
      <c r="IM63" s="116"/>
      <c r="IN63" s="116"/>
      <c r="IO63" s="116"/>
      <c r="IP63" s="116"/>
      <c r="IQ63" s="116"/>
    </row>
    <row r="64" s="113" customFormat="1" ht="16.5" customHeight="1" spans="1:251">
      <c r="A64" s="119">
        <v>1020202</v>
      </c>
      <c r="B64" s="120" t="s">
        <v>295</v>
      </c>
      <c r="C64" s="121"/>
      <c r="D64" s="121"/>
      <c r="E64" s="121"/>
      <c r="F64" s="116"/>
      <c r="G64" s="116"/>
      <c r="H64" s="116"/>
      <c r="I64" s="116"/>
      <c r="J64" s="116"/>
      <c r="K64" s="116"/>
      <c r="L64" s="116"/>
      <c r="M64" s="116"/>
      <c r="N64" s="116"/>
      <c r="O64" s="116"/>
      <c r="P64" s="116"/>
      <c r="Q64" s="116"/>
      <c r="R64" s="116"/>
      <c r="S64" s="116"/>
      <c r="T64" s="116"/>
      <c r="U64" s="116"/>
      <c r="V64" s="116"/>
      <c r="W64" s="116"/>
      <c r="X64" s="116"/>
      <c r="Y64" s="116"/>
      <c r="Z64" s="116"/>
      <c r="AA64" s="116"/>
      <c r="AB64" s="116"/>
      <c r="AC64" s="116"/>
      <c r="AD64" s="116"/>
      <c r="AE64" s="116"/>
      <c r="AF64" s="116"/>
      <c r="AG64" s="116"/>
      <c r="AH64" s="116"/>
      <c r="AI64" s="116"/>
      <c r="AJ64" s="116"/>
      <c r="AK64" s="116"/>
      <c r="AL64" s="116"/>
      <c r="AM64" s="116"/>
      <c r="AN64" s="116"/>
      <c r="AO64" s="116"/>
      <c r="AP64" s="116"/>
      <c r="AQ64" s="116"/>
      <c r="AR64" s="116"/>
      <c r="AS64" s="116"/>
      <c r="AT64" s="116"/>
      <c r="AU64" s="116"/>
      <c r="AV64" s="116"/>
      <c r="AW64" s="116"/>
      <c r="AX64" s="116"/>
      <c r="AY64" s="116"/>
      <c r="AZ64" s="116"/>
      <c r="BA64" s="116"/>
      <c r="BB64" s="116"/>
      <c r="BC64" s="116"/>
      <c r="BD64" s="116"/>
      <c r="BE64" s="116"/>
      <c r="BF64" s="116"/>
      <c r="BG64" s="116"/>
      <c r="BH64" s="116"/>
      <c r="BI64" s="116"/>
      <c r="BJ64" s="116"/>
      <c r="BK64" s="116"/>
      <c r="BL64" s="116"/>
      <c r="BM64" s="116"/>
      <c r="BN64" s="116"/>
      <c r="BO64" s="116"/>
      <c r="BP64" s="116"/>
      <c r="BQ64" s="116"/>
      <c r="BR64" s="116"/>
      <c r="BS64" s="116"/>
      <c r="BT64" s="116"/>
      <c r="BU64" s="116"/>
      <c r="BV64" s="116"/>
      <c r="BW64" s="116"/>
      <c r="BX64" s="116"/>
      <c r="BY64" s="116"/>
      <c r="BZ64" s="116"/>
      <c r="CA64" s="116"/>
      <c r="CB64" s="116"/>
      <c r="CC64" s="116"/>
      <c r="CD64" s="116"/>
      <c r="CE64" s="116"/>
      <c r="CF64" s="116"/>
      <c r="CG64" s="116"/>
      <c r="CH64" s="116"/>
      <c r="CI64" s="116"/>
      <c r="CJ64" s="116"/>
      <c r="CK64" s="116"/>
      <c r="CL64" s="116"/>
      <c r="CM64" s="116"/>
      <c r="CN64" s="116"/>
      <c r="CO64" s="116"/>
      <c r="CP64" s="116"/>
      <c r="CQ64" s="116"/>
      <c r="CR64" s="116"/>
      <c r="CS64" s="116"/>
      <c r="CT64" s="116"/>
      <c r="CU64" s="116"/>
      <c r="CV64" s="116"/>
      <c r="CW64" s="116"/>
      <c r="CX64" s="116"/>
      <c r="CY64" s="116"/>
      <c r="CZ64" s="116"/>
      <c r="DA64" s="116"/>
      <c r="DB64" s="116"/>
      <c r="DC64" s="116"/>
      <c r="DD64" s="116"/>
      <c r="DE64" s="116"/>
      <c r="DF64" s="116"/>
      <c r="DG64" s="116"/>
      <c r="DH64" s="116"/>
      <c r="DI64" s="116"/>
      <c r="DJ64" s="116"/>
      <c r="DK64" s="116"/>
      <c r="DL64" s="116"/>
      <c r="DM64" s="116"/>
      <c r="DN64" s="116"/>
      <c r="DO64" s="116"/>
      <c r="DP64" s="116"/>
      <c r="DQ64" s="116"/>
      <c r="DR64" s="116"/>
      <c r="DS64" s="116"/>
      <c r="DT64" s="116"/>
      <c r="DU64" s="116"/>
      <c r="DV64" s="116"/>
      <c r="DW64" s="116"/>
      <c r="DX64" s="116"/>
      <c r="DY64" s="116"/>
      <c r="DZ64" s="116"/>
      <c r="EA64" s="116"/>
      <c r="EB64" s="116"/>
      <c r="EC64" s="116"/>
      <c r="ED64" s="116"/>
      <c r="EE64" s="116"/>
      <c r="EF64" s="116"/>
      <c r="EG64" s="116"/>
      <c r="EH64" s="116"/>
      <c r="EI64" s="116"/>
      <c r="EJ64" s="116"/>
      <c r="EK64" s="116"/>
      <c r="EL64" s="116"/>
      <c r="EM64" s="116"/>
      <c r="EN64" s="116"/>
      <c r="EO64" s="116"/>
      <c r="EP64" s="116"/>
      <c r="EQ64" s="116"/>
      <c r="ER64" s="116"/>
      <c r="ES64" s="116"/>
      <c r="ET64" s="116"/>
      <c r="EU64" s="116"/>
      <c r="EV64" s="116"/>
      <c r="EW64" s="116"/>
      <c r="EX64" s="116"/>
      <c r="EY64" s="116"/>
      <c r="EZ64" s="116"/>
      <c r="FA64" s="116"/>
      <c r="FB64" s="116"/>
      <c r="FC64" s="116"/>
      <c r="FD64" s="116"/>
      <c r="FE64" s="116"/>
      <c r="FF64" s="116"/>
      <c r="FG64" s="116"/>
      <c r="FH64" s="116"/>
      <c r="FI64" s="116"/>
      <c r="FJ64" s="116"/>
      <c r="FK64" s="116"/>
      <c r="FL64" s="116"/>
      <c r="FM64" s="116"/>
      <c r="FN64" s="116"/>
      <c r="FO64" s="116"/>
      <c r="FP64" s="116"/>
      <c r="FQ64" s="116"/>
      <c r="FR64" s="116"/>
      <c r="FS64" s="116"/>
      <c r="FT64" s="116"/>
      <c r="FU64" s="116"/>
      <c r="FV64" s="116"/>
      <c r="FW64" s="116"/>
      <c r="FX64" s="116"/>
      <c r="FY64" s="116"/>
      <c r="FZ64" s="116"/>
      <c r="GA64" s="116"/>
      <c r="GB64" s="116"/>
      <c r="GC64" s="116"/>
      <c r="GD64" s="116"/>
      <c r="GE64" s="116"/>
      <c r="GF64" s="116"/>
      <c r="GG64" s="116"/>
      <c r="GH64" s="116"/>
      <c r="GI64" s="116"/>
      <c r="GJ64" s="116"/>
      <c r="GK64" s="116"/>
      <c r="GL64" s="116"/>
      <c r="GM64" s="116"/>
      <c r="GN64" s="116"/>
      <c r="GO64" s="116"/>
      <c r="GP64" s="116"/>
      <c r="GQ64" s="116"/>
      <c r="GR64" s="116"/>
      <c r="GS64" s="116"/>
      <c r="GT64" s="116"/>
      <c r="GU64" s="116"/>
      <c r="GV64" s="116"/>
      <c r="GW64" s="116"/>
      <c r="GX64" s="116"/>
      <c r="GY64" s="116"/>
      <c r="GZ64" s="116"/>
      <c r="HA64" s="116"/>
      <c r="HB64" s="116"/>
      <c r="HC64" s="116"/>
      <c r="HD64" s="116"/>
      <c r="HE64" s="116"/>
      <c r="HF64" s="116"/>
      <c r="HG64" s="116"/>
      <c r="HH64" s="116"/>
      <c r="HI64" s="116"/>
      <c r="HJ64" s="116"/>
      <c r="HK64" s="116"/>
      <c r="HL64" s="116"/>
      <c r="HM64" s="116"/>
      <c r="HN64" s="116"/>
      <c r="HO64" s="116"/>
      <c r="HP64" s="116"/>
      <c r="HQ64" s="116"/>
      <c r="HR64" s="116"/>
      <c r="HS64" s="116"/>
      <c r="HT64" s="116"/>
      <c r="HU64" s="116"/>
      <c r="HV64" s="116"/>
      <c r="HW64" s="116"/>
      <c r="HX64" s="116"/>
      <c r="HY64" s="116"/>
      <c r="HZ64" s="116"/>
      <c r="IA64" s="116"/>
      <c r="IB64" s="116"/>
      <c r="IC64" s="116"/>
      <c r="ID64" s="116"/>
      <c r="IE64" s="116"/>
      <c r="IF64" s="116"/>
      <c r="IG64" s="116"/>
      <c r="IH64" s="116"/>
      <c r="II64" s="116"/>
      <c r="IJ64" s="116"/>
      <c r="IK64" s="116"/>
      <c r="IL64" s="116"/>
      <c r="IM64" s="116"/>
      <c r="IN64" s="116"/>
      <c r="IO64" s="116"/>
      <c r="IP64" s="116"/>
      <c r="IQ64" s="116"/>
    </row>
    <row r="65" s="113" customFormat="1" ht="16.5" customHeight="1" spans="1:251">
      <c r="A65" s="119"/>
      <c r="B65" s="121"/>
      <c r="C65" s="121"/>
      <c r="D65" s="121"/>
      <c r="E65" s="121"/>
      <c r="F65" s="116"/>
      <c r="G65" s="116"/>
      <c r="H65" s="116"/>
      <c r="I65" s="116"/>
      <c r="J65" s="116"/>
      <c r="K65" s="116"/>
      <c r="L65" s="116"/>
      <c r="M65" s="116"/>
      <c r="N65" s="116"/>
      <c r="O65" s="116"/>
      <c r="P65" s="116"/>
      <c r="Q65" s="116"/>
      <c r="R65" s="116"/>
      <c r="S65" s="116"/>
      <c r="T65" s="116"/>
      <c r="U65" s="116"/>
      <c r="V65" s="116"/>
      <c r="W65" s="116"/>
      <c r="X65" s="116"/>
      <c r="Y65" s="116"/>
      <c r="Z65" s="116"/>
      <c r="AA65" s="116"/>
      <c r="AB65" s="116"/>
      <c r="AC65" s="116"/>
      <c r="AD65" s="116"/>
      <c r="AE65" s="116"/>
      <c r="AF65" s="116"/>
      <c r="AG65" s="116"/>
      <c r="AH65" s="116"/>
      <c r="AI65" s="116"/>
      <c r="AJ65" s="116"/>
      <c r="AK65" s="116"/>
      <c r="AL65" s="116"/>
      <c r="AM65" s="116"/>
      <c r="AN65" s="116"/>
      <c r="AO65" s="116"/>
      <c r="AP65" s="116"/>
      <c r="AQ65" s="116"/>
      <c r="AR65" s="116"/>
      <c r="AS65" s="116"/>
      <c r="AT65" s="116"/>
      <c r="AU65" s="116"/>
      <c r="AV65" s="116"/>
      <c r="AW65" s="116"/>
      <c r="AX65" s="116"/>
      <c r="AY65" s="116"/>
      <c r="AZ65" s="116"/>
      <c r="BA65" s="116"/>
      <c r="BB65" s="116"/>
      <c r="BC65" s="116"/>
      <c r="BD65" s="116"/>
      <c r="BE65" s="116"/>
      <c r="BF65" s="116"/>
      <c r="BG65" s="116"/>
      <c r="BH65" s="116"/>
      <c r="BI65" s="116"/>
      <c r="BJ65" s="116"/>
      <c r="BK65" s="116"/>
      <c r="BL65" s="116"/>
      <c r="BM65" s="116"/>
      <c r="BN65" s="116"/>
      <c r="BO65" s="116"/>
      <c r="BP65" s="116"/>
      <c r="BQ65" s="116"/>
      <c r="BR65" s="116"/>
      <c r="BS65" s="116"/>
      <c r="BT65" s="116"/>
      <c r="BU65" s="116"/>
      <c r="BV65" s="116"/>
      <c r="BW65" s="116"/>
      <c r="BX65" s="116"/>
      <c r="BY65" s="116"/>
      <c r="BZ65" s="116"/>
      <c r="CA65" s="116"/>
      <c r="CB65" s="116"/>
      <c r="CC65" s="116"/>
      <c r="CD65" s="116"/>
      <c r="CE65" s="116"/>
      <c r="CF65" s="116"/>
      <c r="CG65" s="116"/>
      <c r="CH65" s="116"/>
      <c r="CI65" s="116"/>
      <c r="CJ65" s="116"/>
      <c r="CK65" s="116"/>
      <c r="CL65" s="116"/>
      <c r="CM65" s="116"/>
      <c r="CN65" s="116"/>
      <c r="CO65" s="116"/>
      <c r="CP65" s="116"/>
      <c r="CQ65" s="116"/>
      <c r="CR65" s="116"/>
      <c r="CS65" s="116"/>
      <c r="CT65" s="116"/>
      <c r="CU65" s="116"/>
      <c r="CV65" s="116"/>
      <c r="CW65" s="116"/>
      <c r="CX65" s="116"/>
      <c r="CY65" s="116"/>
      <c r="CZ65" s="116"/>
      <c r="DA65" s="116"/>
      <c r="DB65" s="116"/>
      <c r="DC65" s="116"/>
      <c r="DD65" s="116"/>
      <c r="DE65" s="116"/>
      <c r="DF65" s="116"/>
      <c r="DG65" s="116"/>
      <c r="DH65" s="116"/>
      <c r="DI65" s="116"/>
      <c r="DJ65" s="116"/>
      <c r="DK65" s="116"/>
      <c r="DL65" s="116"/>
      <c r="DM65" s="116"/>
      <c r="DN65" s="116"/>
      <c r="DO65" s="116"/>
      <c r="DP65" s="116"/>
      <c r="DQ65" s="116"/>
      <c r="DR65" s="116"/>
      <c r="DS65" s="116"/>
      <c r="DT65" s="116"/>
      <c r="DU65" s="116"/>
      <c r="DV65" s="116"/>
      <c r="DW65" s="116"/>
      <c r="DX65" s="116"/>
      <c r="DY65" s="116"/>
      <c r="DZ65" s="116"/>
      <c r="EA65" s="116"/>
      <c r="EB65" s="116"/>
      <c r="EC65" s="116"/>
      <c r="ED65" s="116"/>
      <c r="EE65" s="116"/>
      <c r="EF65" s="116"/>
      <c r="EG65" s="116"/>
      <c r="EH65" s="116"/>
      <c r="EI65" s="116"/>
      <c r="EJ65" s="116"/>
      <c r="EK65" s="116"/>
      <c r="EL65" s="116"/>
      <c r="EM65" s="116"/>
      <c r="EN65" s="116"/>
      <c r="EO65" s="116"/>
      <c r="EP65" s="116"/>
      <c r="EQ65" s="116"/>
      <c r="ER65" s="116"/>
      <c r="ES65" s="116"/>
      <c r="ET65" s="116"/>
      <c r="EU65" s="116"/>
      <c r="EV65" s="116"/>
      <c r="EW65" s="116"/>
      <c r="EX65" s="116"/>
      <c r="EY65" s="116"/>
      <c r="EZ65" s="116"/>
      <c r="FA65" s="116"/>
      <c r="FB65" s="116"/>
      <c r="FC65" s="116"/>
      <c r="FD65" s="116"/>
      <c r="FE65" s="116"/>
      <c r="FF65" s="116"/>
      <c r="FG65" s="116"/>
      <c r="FH65" s="116"/>
      <c r="FI65" s="116"/>
      <c r="FJ65" s="116"/>
      <c r="FK65" s="116"/>
      <c r="FL65" s="116"/>
      <c r="FM65" s="116"/>
      <c r="FN65" s="116"/>
      <c r="FO65" s="116"/>
      <c r="FP65" s="116"/>
      <c r="FQ65" s="116"/>
      <c r="FR65" s="116"/>
      <c r="FS65" s="116"/>
      <c r="FT65" s="116"/>
      <c r="FU65" s="116"/>
      <c r="FV65" s="116"/>
      <c r="FW65" s="116"/>
      <c r="FX65" s="116"/>
      <c r="FY65" s="116"/>
      <c r="FZ65" s="116"/>
      <c r="GA65" s="116"/>
      <c r="GB65" s="116"/>
      <c r="GC65" s="116"/>
      <c r="GD65" s="116"/>
      <c r="GE65" s="116"/>
      <c r="GF65" s="116"/>
      <c r="GG65" s="116"/>
      <c r="GH65" s="116"/>
      <c r="GI65" s="116"/>
      <c r="GJ65" s="116"/>
      <c r="GK65" s="116"/>
      <c r="GL65" s="116"/>
      <c r="GM65" s="116"/>
      <c r="GN65" s="116"/>
      <c r="GO65" s="116"/>
      <c r="GP65" s="116"/>
      <c r="GQ65" s="116"/>
      <c r="GR65" s="116"/>
      <c r="GS65" s="116"/>
      <c r="GT65" s="116"/>
      <c r="GU65" s="116"/>
      <c r="GV65" s="116"/>
      <c r="GW65" s="116"/>
      <c r="GX65" s="116"/>
      <c r="GY65" s="116"/>
      <c r="GZ65" s="116"/>
      <c r="HA65" s="116"/>
      <c r="HB65" s="116"/>
      <c r="HC65" s="116"/>
      <c r="HD65" s="116"/>
      <c r="HE65" s="116"/>
      <c r="HF65" s="116"/>
      <c r="HG65" s="116"/>
      <c r="HH65" s="116"/>
      <c r="HI65" s="116"/>
      <c r="HJ65" s="116"/>
      <c r="HK65" s="116"/>
      <c r="HL65" s="116"/>
      <c r="HM65" s="116"/>
      <c r="HN65" s="116"/>
      <c r="HO65" s="116"/>
      <c r="HP65" s="116"/>
      <c r="HQ65" s="116"/>
      <c r="HR65" s="116"/>
      <c r="HS65" s="116"/>
      <c r="HT65" s="116"/>
      <c r="HU65" s="116"/>
      <c r="HV65" s="116"/>
      <c r="HW65" s="116"/>
      <c r="HX65" s="116"/>
      <c r="HY65" s="116"/>
      <c r="HZ65" s="116"/>
      <c r="IA65" s="116"/>
      <c r="IB65" s="116"/>
      <c r="IC65" s="116"/>
      <c r="ID65" s="116"/>
      <c r="IE65" s="116"/>
      <c r="IF65" s="116"/>
      <c r="IG65" s="116"/>
      <c r="IH65" s="116"/>
      <c r="II65" s="116"/>
      <c r="IJ65" s="116"/>
      <c r="IK65" s="116"/>
      <c r="IL65" s="116"/>
      <c r="IM65" s="116"/>
      <c r="IN65" s="116"/>
      <c r="IO65" s="116"/>
      <c r="IP65" s="116"/>
      <c r="IQ65" s="116"/>
    </row>
    <row r="66" s="113" customFormat="1" ht="16.5" customHeight="1" spans="1:251">
      <c r="A66" s="119">
        <v>1020203</v>
      </c>
      <c r="B66" s="120" t="s">
        <v>296</v>
      </c>
      <c r="C66" s="121"/>
      <c r="D66" s="121"/>
      <c r="E66" s="121"/>
      <c r="F66" s="116"/>
      <c r="G66" s="116"/>
      <c r="H66" s="116"/>
      <c r="I66" s="116"/>
      <c r="J66" s="116"/>
      <c r="K66" s="116"/>
      <c r="L66" s="116"/>
      <c r="M66" s="116"/>
      <c r="N66" s="116"/>
      <c r="O66" s="116"/>
      <c r="P66" s="116"/>
      <c r="Q66" s="116"/>
      <c r="R66" s="116"/>
      <c r="S66" s="116"/>
      <c r="T66" s="116"/>
      <c r="U66" s="116"/>
      <c r="V66" s="116"/>
      <c r="W66" s="116"/>
      <c r="X66" s="116"/>
      <c r="Y66" s="116"/>
      <c r="Z66" s="116"/>
      <c r="AA66" s="116"/>
      <c r="AB66" s="116"/>
      <c r="AC66" s="116"/>
      <c r="AD66" s="116"/>
      <c r="AE66" s="116"/>
      <c r="AF66" s="116"/>
      <c r="AG66" s="116"/>
      <c r="AH66" s="116"/>
      <c r="AI66" s="116"/>
      <c r="AJ66" s="116"/>
      <c r="AK66" s="116"/>
      <c r="AL66" s="116"/>
      <c r="AM66" s="116"/>
      <c r="AN66" s="116"/>
      <c r="AO66" s="116"/>
      <c r="AP66" s="116"/>
      <c r="AQ66" s="116"/>
      <c r="AR66" s="116"/>
      <c r="AS66" s="116"/>
      <c r="AT66" s="116"/>
      <c r="AU66" s="116"/>
      <c r="AV66" s="116"/>
      <c r="AW66" s="116"/>
      <c r="AX66" s="116"/>
      <c r="AY66" s="116"/>
      <c r="AZ66" s="116"/>
      <c r="BA66" s="116"/>
      <c r="BB66" s="116"/>
      <c r="BC66" s="116"/>
      <c r="BD66" s="116"/>
      <c r="BE66" s="116"/>
      <c r="BF66" s="116"/>
      <c r="BG66" s="116"/>
      <c r="BH66" s="116"/>
      <c r="BI66" s="116"/>
      <c r="BJ66" s="116"/>
      <c r="BK66" s="116"/>
      <c r="BL66" s="116"/>
      <c r="BM66" s="116"/>
      <c r="BN66" s="116"/>
      <c r="BO66" s="116"/>
      <c r="BP66" s="116"/>
      <c r="BQ66" s="116"/>
      <c r="BR66" s="116"/>
      <c r="BS66" s="116"/>
      <c r="BT66" s="116"/>
      <c r="BU66" s="116"/>
      <c r="BV66" s="116"/>
      <c r="BW66" s="116"/>
      <c r="BX66" s="116"/>
      <c r="BY66" s="116"/>
      <c r="BZ66" s="116"/>
      <c r="CA66" s="116"/>
      <c r="CB66" s="116"/>
      <c r="CC66" s="116"/>
      <c r="CD66" s="116"/>
      <c r="CE66" s="116"/>
      <c r="CF66" s="116"/>
      <c r="CG66" s="116"/>
      <c r="CH66" s="116"/>
      <c r="CI66" s="116"/>
      <c r="CJ66" s="116"/>
      <c r="CK66" s="116"/>
      <c r="CL66" s="116"/>
      <c r="CM66" s="116"/>
      <c r="CN66" s="116"/>
      <c r="CO66" s="116"/>
      <c r="CP66" s="116"/>
      <c r="CQ66" s="116"/>
      <c r="CR66" s="116"/>
      <c r="CS66" s="116"/>
      <c r="CT66" s="116"/>
      <c r="CU66" s="116"/>
      <c r="CV66" s="116"/>
      <c r="CW66" s="116"/>
      <c r="CX66" s="116"/>
      <c r="CY66" s="116"/>
      <c r="CZ66" s="116"/>
      <c r="DA66" s="116"/>
      <c r="DB66" s="116"/>
      <c r="DC66" s="116"/>
      <c r="DD66" s="116"/>
      <c r="DE66" s="116"/>
      <c r="DF66" s="116"/>
      <c r="DG66" s="116"/>
      <c r="DH66" s="116"/>
      <c r="DI66" s="116"/>
      <c r="DJ66" s="116"/>
      <c r="DK66" s="116"/>
      <c r="DL66" s="116"/>
      <c r="DM66" s="116"/>
      <c r="DN66" s="116"/>
      <c r="DO66" s="116"/>
      <c r="DP66" s="116"/>
      <c r="DQ66" s="116"/>
      <c r="DR66" s="116"/>
      <c r="DS66" s="116"/>
      <c r="DT66" s="116"/>
      <c r="DU66" s="116"/>
      <c r="DV66" s="116"/>
      <c r="DW66" s="116"/>
      <c r="DX66" s="116"/>
      <c r="DY66" s="116"/>
      <c r="DZ66" s="116"/>
      <c r="EA66" s="116"/>
      <c r="EB66" s="116"/>
      <c r="EC66" s="116"/>
      <c r="ED66" s="116"/>
      <c r="EE66" s="116"/>
      <c r="EF66" s="116"/>
      <c r="EG66" s="116"/>
      <c r="EH66" s="116"/>
      <c r="EI66" s="116"/>
      <c r="EJ66" s="116"/>
      <c r="EK66" s="116"/>
      <c r="EL66" s="116"/>
      <c r="EM66" s="116"/>
      <c r="EN66" s="116"/>
      <c r="EO66" s="116"/>
      <c r="EP66" s="116"/>
      <c r="EQ66" s="116"/>
      <c r="ER66" s="116"/>
      <c r="ES66" s="116"/>
      <c r="ET66" s="116"/>
      <c r="EU66" s="116"/>
      <c r="EV66" s="116"/>
      <c r="EW66" s="116"/>
      <c r="EX66" s="116"/>
      <c r="EY66" s="116"/>
      <c r="EZ66" s="116"/>
      <c r="FA66" s="116"/>
      <c r="FB66" s="116"/>
      <c r="FC66" s="116"/>
      <c r="FD66" s="116"/>
      <c r="FE66" s="116"/>
      <c r="FF66" s="116"/>
      <c r="FG66" s="116"/>
      <c r="FH66" s="116"/>
      <c r="FI66" s="116"/>
      <c r="FJ66" s="116"/>
      <c r="FK66" s="116"/>
      <c r="FL66" s="116"/>
      <c r="FM66" s="116"/>
      <c r="FN66" s="116"/>
      <c r="FO66" s="116"/>
      <c r="FP66" s="116"/>
      <c r="FQ66" s="116"/>
      <c r="FR66" s="116"/>
      <c r="FS66" s="116"/>
      <c r="FT66" s="116"/>
      <c r="FU66" s="116"/>
      <c r="FV66" s="116"/>
      <c r="FW66" s="116"/>
      <c r="FX66" s="116"/>
      <c r="FY66" s="116"/>
      <c r="FZ66" s="116"/>
      <c r="GA66" s="116"/>
      <c r="GB66" s="116"/>
      <c r="GC66" s="116"/>
      <c r="GD66" s="116"/>
      <c r="GE66" s="116"/>
      <c r="GF66" s="116"/>
      <c r="GG66" s="116"/>
      <c r="GH66" s="116"/>
      <c r="GI66" s="116"/>
      <c r="GJ66" s="116"/>
      <c r="GK66" s="116"/>
      <c r="GL66" s="116"/>
      <c r="GM66" s="116"/>
      <c r="GN66" s="116"/>
      <c r="GO66" s="116"/>
      <c r="GP66" s="116"/>
      <c r="GQ66" s="116"/>
      <c r="GR66" s="116"/>
      <c r="GS66" s="116"/>
      <c r="GT66" s="116"/>
      <c r="GU66" s="116"/>
      <c r="GV66" s="116"/>
      <c r="GW66" s="116"/>
      <c r="GX66" s="116"/>
      <c r="GY66" s="116"/>
      <c r="GZ66" s="116"/>
      <c r="HA66" s="116"/>
      <c r="HB66" s="116"/>
      <c r="HC66" s="116"/>
      <c r="HD66" s="116"/>
      <c r="HE66" s="116"/>
      <c r="HF66" s="116"/>
      <c r="HG66" s="116"/>
      <c r="HH66" s="116"/>
      <c r="HI66" s="116"/>
      <c r="HJ66" s="116"/>
      <c r="HK66" s="116"/>
      <c r="HL66" s="116"/>
      <c r="HM66" s="116"/>
      <c r="HN66" s="116"/>
      <c r="HO66" s="116"/>
      <c r="HP66" s="116"/>
      <c r="HQ66" s="116"/>
      <c r="HR66" s="116"/>
      <c r="HS66" s="116"/>
      <c r="HT66" s="116"/>
      <c r="HU66" s="116"/>
      <c r="HV66" s="116"/>
      <c r="HW66" s="116"/>
      <c r="HX66" s="116"/>
      <c r="HY66" s="116"/>
      <c r="HZ66" s="116"/>
      <c r="IA66" s="116"/>
      <c r="IB66" s="116"/>
      <c r="IC66" s="116"/>
      <c r="ID66" s="116"/>
      <c r="IE66" s="116"/>
      <c r="IF66" s="116"/>
      <c r="IG66" s="116"/>
      <c r="IH66" s="116"/>
      <c r="II66" s="116"/>
      <c r="IJ66" s="116"/>
      <c r="IK66" s="116"/>
      <c r="IL66" s="116"/>
      <c r="IM66" s="116"/>
      <c r="IN66" s="116"/>
      <c r="IO66" s="116"/>
      <c r="IP66" s="116"/>
      <c r="IQ66" s="116"/>
    </row>
    <row r="67" s="113" customFormat="1" ht="16.5" customHeight="1" spans="1:251">
      <c r="A67" s="119"/>
      <c r="B67" s="121"/>
      <c r="C67" s="121"/>
      <c r="D67" s="121"/>
      <c r="E67" s="121"/>
      <c r="F67" s="116"/>
      <c r="G67" s="116"/>
      <c r="H67" s="116"/>
      <c r="I67" s="116"/>
      <c r="J67" s="116"/>
      <c r="K67" s="116"/>
      <c r="L67" s="116"/>
      <c r="M67" s="116"/>
      <c r="N67" s="116"/>
      <c r="O67" s="116"/>
      <c r="P67" s="116"/>
      <c r="Q67" s="116"/>
      <c r="R67" s="116"/>
      <c r="S67" s="116"/>
      <c r="T67" s="116"/>
      <c r="U67" s="116"/>
      <c r="V67" s="116"/>
      <c r="W67" s="116"/>
      <c r="X67" s="116"/>
      <c r="Y67" s="116"/>
      <c r="Z67" s="116"/>
      <c r="AA67" s="116"/>
      <c r="AB67" s="116"/>
      <c r="AC67" s="116"/>
      <c r="AD67" s="116"/>
      <c r="AE67" s="116"/>
      <c r="AF67" s="116"/>
      <c r="AG67" s="116"/>
      <c r="AH67" s="116"/>
      <c r="AI67" s="116"/>
      <c r="AJ67" s="116"/>
      <c r="AK67" s="116"/>
      <c r="AL67" s="116"/>
      <c r="AM67" s="116"/>
      <c r="AN67" s="116"/>
      <c r="AO67" s="116"/>
      <c r="AP67" s="116"/>
      <c r="AQ67" s="116"/>
      <c r="AR67" s="116"/>
      <c r="AS67" s="116"/>
      <c r="AT67" s="116"/>
      <c r="AU67" s="116"/>
      <c r="AV67" s="116"/>
      <c r="AW67" s="116"/>
      <c r="AX67" s="116"/>
      <c r="AY67" s="116"/>
      <c r="AZ67" s="116"/>
      <c r="BA67" s="116"/>
      <c r="BB67" s="116"/>
      <c r="BC67" s="116"/>
      <c r="BD67" s="116"/>
      <c r="BE67" s="116"/>
      <c r="BF67" s="116"/>
      <c r="BG67" s="116"/>
      <c r="BH67" s="116"/>
      <c r="BI67" s="116"/>
      <c r="BJ67" s="116"/>
      <c r="BK67" s="116"/>
      <c r="BL67" s="116"/>
      <c r="BM67" s="116"/>
      <c r="BN67" s="116"/>
      <c r="BO67" s="116"/>
      <c r="BP67" s="116"/>
      <c r="BQ67" s="116"/>
      <c r="BR67" s="116"/>
      <c r="BS67" s="116"/>
      <c r="BT67" s="116"/>
      <c r="BU67" s="116"/>
      <c r="BV67" s="116"/>
      <c r="BW67" s="116"/>
      <c r="BX67" s="116"/>
      <c r="BY67" s="116"/>
      <c r="BZ67" s="116"/>
      <c r="CA67" s="116"/>
      <c r="CB67" s="116"/>
      <c r="CC67" s="116"/>
      <c r="CD67" s="116"/>
      <c r="CE67" s="116"/>
      <c r="CF67" s="116"/>
      <c r="CG67" s="116"/>
      <c r="CH67" s="116"/>
      <c r="CI67" s="116"/>
      <c r="CJ67" s="116"/>
      <c r="CK67" s="116"/>
      <c r="CL67" s="116"/>
      <c r="CM67" s="116"/>
      <c r="CN67" s="116"/>
      <c r="CO67" s="116"/>
      <c r="CP67" s="116"/>
      <c r="CQ67" s="116"/>
      <c r="CR67" s="116"/>
      <c r="CS67" s="116"/>
      <c r="CT67" s="116"/>
      <c r="CU67" s="116"/>
      <c r="CV67" s="116"/>
      <c r="CW67" s="116"/>
      <c r="CX67" s="116"/>
      <c r="CY67" s="116"/>
      <c r="CZ67" s="116"/>
      <c r="DA67" s="116"/>
      <c r="DB67" s="116"/>
      <c r="DC67" s="116"/>
      <c r="DD67" s="116"/>
      <c r="DE67" s="116"/>
      <c r="DF67" s="116"/>
      <c r="DG67" s="116"/>
      <c r="DH67" s="116"/>
      <c r="DI67" s="116"/>
      <c r="DJ67" s="116"/>
      <c r="DK67" s="116"/>
      <c r="DL67" s="116"/>
      <c r="DM67" s="116"/>
      <c r="DN67" s="116"/>
      <c r="DO67" s="116"/>
      <c r="DP67" s="116"/>
      <c r="DQ67" s="116"/>
      <c r="DR67" s="116"/>
      <c r="DS67" s="116"/>
      <c r="DT67" s="116"/>
      <c r="DU67" s="116"/>
      <c r="DV67" s="116"/>
      <c r="DW67" s="116"/>
      <c r="DX67" s="116"/>
      <c r="DY67" s="116"/>
      <c r="DZ67" s="116"/>
      <c r="EA67" s="116"/>
      <c r="EB67" s="116"/>
      <c r="EC67" s="116"/>
      <c r="ED67" s="116"/>
      <c r="EE67" s="116"/>
      <c r="EF67" s="116"/>
      <c r="EG67" s="116"/>
      <c r="EH67" s="116"/>
      <c r="EI67" s="116"/>
      <c r="EJ67" s="116"/>
      <c r="EK67" s="116"/>
      <c r="EL67" s="116"/>
      <c r="EM67" s="116"/>
      <c r="EN67" s="116"/>
      <c r="EO67" s="116"/>
      <c r="EP67" s="116"/>
      <c r="EQ67" s="116"/>
      <c r="ER67" s="116"/>
      <c r="ES67" s="116"/>
      <c r="ET67" s="116"/>
      <c r="EU67" s="116"/>
      <c r="EV67" s="116"/>
      <c r="EW67" s="116"/>
      <c r="EX67" s="116"/>
      <c r="EY67" s="116"/>
      <c r="EZ67" s="116"/>
      <c r="FA67" s="116"/>
      <c r="FB67" s="116"/>
      <c r="FC67" s="116"/>
      <c r="FD67" s="116"/>
      <c r="FE67" s="116"/>
      <c r="FF67" s="116"/>
      <c r="FG67" s="116"/>
      <c r="FH67" s="116"/>
      <c r="FI67" s="116"/>
      <c r="FJ67" s="116"/>
      <c r="FK67" s="116"/>
      <c r="FL67" s="116"/>
      <c r="FM67" s="116"/>
      <c r="FN67" s="116"/>
      <c r="FO67" s="116"/>
      <c r="FP67" s="116"/>
      <c r="FQ67" s="116"/>
      <c r="FR67" s="116"/>
      <c r="FS67" s="116"/>
      <c r="FT67" s="116"/>
      <c r="FU67" s="116"/>
      <c r="FV67" s="116"/>
      <c r="FW67" s="116"/>
      <c r="FX67" s="116"/>
      <c r="FY67" s="116"/>
      <c r="FZ67" s="116"/>
      <c r="GA67" s="116"/>
      <c r="GB67" s="116"/>
      <c r="GC67" s="116"/>
      <c r="GD67" s="116"/>
      <c r="GE67" s="116"/>
      <c r="GF67" s="116"/>
      <c r="GG67" s="116"/>
      <c r="GH67" s="116"/>
      <c r="GI67" s="116"/>
      <c r="GJ67" s="116"/>
      <c r="GK67" s="116"/>
      <c r="GL67" s="116"/>
      <c r="GM67" s="116"/>
      <c r="GN67" s="116"/>
      <c r="GO67" s="116"/>
      <c r="GP67" s="116"/>
      <c r="GQ67" s="116"/>
      <c r="GR67" s="116"/>
      <c r="GS67" s="116"/>
      <c r="GT67" s="116"/>
      <c r="GU67" s="116"/>
      <c r="GV67" s="116"/>
      <c r="GW67" s="116"/>
      <c r="GX67" s="116"/>
      <c r="GY67" s="116"/>
      <c r="GZ67" s="116"/>
      <c r="HA67" s="116"/>
      <c r="HB67" s="116"/>
      <c r="HC67" s="116"/>
      <c r="HD67" s="116"/>
      <c r="HE67" s="116"/>
      <c r="HF67" s="116"/>
      <c r="HG67" s="116"/>
      <c r="HH67" s="116"/>
      <c r="HI67" s="116"/>
      <c r="HJ67" s="116"/>
      <c r="HK67" s="116"/>
      <c r="HL67" s="116"/>
      <c r="HM67" s="116"/>
      <c r="HN67" s="116"/>
      <c r="HO67" s="116"/>
      <c r="HP67" s="116"/>
      <c r="HQ67" s="116"/>
      <c r="HR67" s="116"/>
      <c r="HS67" s="116"/>
      <c r="HT67" s="116"/>
      <c r="HU67" s="116"/>
      <c r="HV67" s="116"/>
      <c r="HW67" s="116"/>
      <c r="HX67" s="116"/>
      <c r="HY67" s="116"/>
      <c r="HZ67" s="116"/>
      <c r="IA67" s="116"/>
      <c r="IB67" s="116"/>
      <c r="IC67" s="116"/>
      <c r="ID67" s="116"/>
      <c r="IE67" s="116"/>
      <c r="IF67" s="116"/>
      <c r="IG67" s="116"/>
      <c r="IH67" s="116"/>
      <c r="II67" s="116"/>
      <c r="IJ67" s="116"/>
      <c r="IK67" s="116"/>
      <c r="IL67" s="116"/>
      <c r="IM67" s="116"/>
      <c r="IN67" s="116"/>
      <c r="IO67" s="116"/>
      <c r="IP67" s="116"/>
      <c r="IQ67" s="116"/>
    </row>
    <row r="68" ht="14.25" spans="1:5">
      <c r="A68" s="119"/>
      <c r="B68" s="121"/>
      <c r="C68" s="121"/>
      <c r="D68" s="121"/>
      <c r="E68" s="122"/>
    </row>
    <row r="70" s="113" customFormat="1" ht="22.5" customHeight="1" spans="1:253">
      <c r="A70" s="125" t="s">
        <v>297</v>
      </c>
      <c r="B70" s="127"/>
      <c r="C70" s="116"/>
      <c r="D70" s="116"/>
      <c r="E70" s="116"/>
      <c r="F70" s="116"/>
      <c r="G70" s="116"/>
      <c r="H70" s="116"/>
      <c r="I70" s="116"/>
      <c r="J70" s="116"/>
      <c r="K70" s="116"/>
      <c r="L70" s="116"/>
      <c r="M70" s="116"/>
      <c r="N70" s="116"/>
      <c r="O70" s="116"/>
      <c r="P70" s="116"/>
      <c r="Q70" s="116"/>
      <c r="R70" s="116"/>
      <c r="S70" s="116"/>
      <c r="T70" s="116"/>
      <c r="U70" s="116"/>
      <c r="V70" s="116"/>
      <c r="W70" s="116"/>
      <c r="X70" s="116"/>
      <c r="Y70" s="116"/>
      <c r="Z70" s="116"/>
      <c r="AA70" s="116"/>
      <c r="AB70" s="116"/>
      <c r="AC70" s="116"/>
      <c r="AD70" s="116"/>
      <c r="AE70" s="116"/>
      <c r="AF70" s="116"/>
      <c r="AG70" s="116"/>
      <c r="AH70" s="116"/>
      <c r="AI70" s="116"/>
      <c r="AJ70" s="116"/>
      <c r="AK70" s="116"/>
      <c r="AL70" s="116"/>
      <c r="AM70" s="116"/>
      <c r="AN70" s="116"/>
      <c r="AO70" s="116"/>
      <c r="AP70" s="116"/>
      <c r="AQ70" s="116"/>
      <c r="AR70" s="116"/>
      <c r="AS70" s="116"/>
      <c r="AT70" s="116"/>
      <c r="AU70" s="116"/>
      <c r="AV70" s="116"/>
      <c r="AW70" s="116"/>
      <c r="AX70" s="116"/>
      <c r="AY70" s="116"/>
      <c r="AZ70" s="116"/>
      <c r="BA70" s="116"/>
      <c r="BB70" s="116"/>
      <c r="BC70" s="116"/>
      <c r="BD70" s="116"/>
      <c r="BE70" s="116"/>
      <c r="BF70" s="116"/>
      <c r="BG70" s="116"/>
      <c r="BH70" s="116"/>
      <c r="BI70" s="116"/>
      <c r="BJ70" s="116"/>
      <c r="BK70" s="116"/>
      <c r="BL70" s="116"/>
      <c r="BM70" s="116"/>
      <c r="BN70" s="116"/>
      <c r="BO70" s="116"/>
      <c r="BP70" s="116"/>
      <c r="BQ70" s="116"/>
      <c r="BR70" s="116"/>
      <c r="BS70" s="116"/>
      <c r="BT70" s="116"/>
      <c r="BU70" s="116"/>
      <c r="BV70" s="116"/>
      <c r="BW70" s="116"/>
      <c r="BX70" s="116"/>
      <c r="BY70" s="116"/>
      <c r="BZ70" s="116"/>
      <c r="CA70" s="116"/>
      <c r="CB70" s="116"/>
      <c r="CC70" s="116"/>
      <c r="CD70" s="116"/>
      <c r="CE70" s="116"/>
      <c r="CF70" s="116"/>
      <c r="CG70" s="116"/>
      <c r="CH70" s="116"/>
      <c r="CI70" s="116"/>
      <c r="CJ70" s="116"/>
      <c r="CK70" s="116"/>
      <c r="CL70" s="116"/>
      <c r="CM70" s="116"/>
      <c r="CN70" s="116"/>
      <c r="CO70" s="116"/>
      <c r="CP70" s="116"/>
      <c r="CQ70" s="116"/>
      <c r="CR70" s="116"/>
      <c r="CS70" s="116"/>
      <c r="CT70" s="116"/>
      <c r="CU70" s="116"/>
      <c r="CV70" s="116"/>
      <c r="CW70" s="116"/>
      <c r="CX70" s="116"/>
      <c r="CY70" s="116"/>
      <c r="CZ70" s="116"/>
      <c r="DA70" s="116"/>
      <c r="DB70" s="116"/>
      <c r="DC70" s="116"/>
      <c r="DD70" s="116"/>
      <c r="DE70" s="116"/>
      <c r="DF70" s="116"/>
      <c r="DG70" s="116"/>
      <c r="DH70" s="116"/>
      <c r="DI70" s="116"/>
      <c r="DJ70" s="116"/>
      <c r="DK70" s="116"/>
      <c r="DL70" s="116"/>
      <c r="DM70" s="116"/>
      <c r="DN70" s="116"/>
      <c r="DO70" s="116"/>
      <c r="DP70" s="116"/>
      <c r="DQ70" s="116"/>
      <c r="DR70" s="116"/>
      <c r="DS70" s="116"/>
      <c r="DT70" s="116"/>
      <c r="DU70" s="116"/>
      <c r="DV70" s="116"/>
      <c r="DW70" s="116"/>
      <c r="DX70" s="116"/>
      <c r="DY70" s="116"/>
      <c r="DZ70" s="116"/>
      <c r="EA70" s="116"/>
      <c r="EB70" s="116"/>
      <c r="EC70" s="116"/>
      <c r="ED70" s="116"/>
      <c r="EE70" s="116"/>
      <c r="EF70" s="116"/>
      <c r="EG70" s="116"/>
      <c r="EH70" s="116"/>
      <c r="EI70" s="116"/>
      <c r="EJ70" s="116"/>
      <c r="EK70" s="116"/>
      <c r="EL70" s="116"/>
      <c r="EM70" s="116"/>
      <c r="EN70" s="116"/>
      <c r="EO70" s="116"/>
      <c r="EP70" s="116"/>
      <c r="EQ70" s="116"/>
      <c r="ER70" s="116"/>
      <c r="ES70" s="116"/>
      <c r="ET70" s="116"/>
      <c r="EU70" s="116"/>
      <c r="EV70" s="116"/>
      <c r="EW70" s="116"/>
      <c r="EX70" s="116"/>
      <c r="EY70" s="116"/>
      <c r="EZ70" s="116"/>
      <c r="FA70" s="116"/>
      <c r="FB70" s="116"/>
      <c r="FC70" s="116"/>
      <c r="FD70" s="116"/>
      <c r="FE70" s="116"/>
      <c r="FF70" s="116"/>
      <c r="FG70" s="116"/>
      <c r="FH70" s="116"/>
      <c r="FI70" s="116"/>
      <c r="FJ70" s="116"/>
      <c r="FK70" s="116"/>
      <c r="FL70" s="116"/>
      <c r="FM70" s="116"/>
      <c r="FN70" s="116"/>
      <c r="FO70" s="116"/>
      <c r="FP70" s="116"/>
      <c r="FQ70" s="116"/>
      <c r="FR70" s="116"/>
      <c r="FS70" s="116"/>
      <c r="FT70" s="116"/>
      <c r="FU70" s="116"/>
      <c r="FV70" s="116"/>
      <c r="FW70" s="116"/>
      <c r="FX70" s="116"/>
      <c r="FY70" s="116"/>
      <c r="FZ70" s="116"/>
      <c r="GA70" s="116"/>
      <c r="GB70" s="116"/>
      <c r="GC70" s="116"/>
      <c r="GD70" s="116"/>
      <c r="GE70" s="116"/>
      <c r="GF70" s="116"/>
      <c r="GG70" s="116"/>
      <c r="GH70" s="116"/>
      <c r="GI70" s="116"/>
      <c r="GJ70" s="116"/>
      <c r="GK70" s="116"/>
      <c r="GL70" s="116"/>
      <c r="GM70" s="116"/>
      <c r="GN70" s="116"/>
      <c r="GO70" s="116"/>
      <c r="GP70" s="116"/>
      <c r="GQ70" s="116"/>
      <c r="GR70" s="116"/>
      <c r="GS70" s="116"/>
      <c r="GT70" s="116"/>
      <c r="GU70" s="116"/>
      <c r="GV70" s="116"/>
      <c r="GW70" s="116"/>
      <c r="GX70" s="116"/>
      <c r="GY70" s="116"/>
      <c r="GZ70" s="116"/>
      <c r="HA70" s="116"/>
      <c r="HB70" s="116"/>
      <c r="HC70" s="116"/>
      <c r="HD70" s="116"/>
      <c r="HE70" s="116"/>
      <c r="HF70" s="116"/>
      <c r="HG70" s="116"/>
      <c r="HH70" s="116"/>
      <c r="HI70" s="116"/>
      <c r="HJ70" s="116"/>
      <c r="HK70" s="116"/>
      <c r="HL70" s="116"/>
      <c r="HM70" s="116"/>
      <c r="HN70" s="116"/>
      <c r="HO70" s="116"/>
      <c r="HP70" s="116"/>
      <c r="HQ70" s="116"/>
      <c r="HR70" s="116"/>
      <c r="HS70" s="116"/>
      <c r="HT70" s="116"/>
      <c r="HU70" s="116"/>
      <c r="HV70" s="116"/>
      <c r="HW70" s="116"/>
      <c r="HX70" s="116"/>
      <c r="HY70" s="116"/>
      <c r="HZ70" s="116"/>
      <c r="IA70" s="116"/>
      <c r="IB70" s="116"/>
      <c r="IC70" s="116"/>
      <c r="ID70" s="116"/>
      <c r="IE70" s="116"/>
      <c r="IF70" s="116"/>
      <c r="IG70" s="116"/>
      <c r="IH70" s="116"/>
      <c r="II70" s="116"/>
      <c r="IJ70" s="116"/>
      <c r="IK70" s="116"/>
      <c r="IL70" s="116"/>
      <c r="IM70" s="116"/>
      <c r="IN70" s="116"/>
      <c r="IO70" s="116"/>
      <c r="IP70" s="116"/>
      <c r="IQ70" s="116"/>
      <c r="IR70" s="116"/>
      <c r="IS70" s="116"/>
    </row>
  </sheetData>
  <mergeCells count="1">
    <mergeCell ref="A1:E1"/>
  </mergeCells>
  <pageMargins left="0.75" right="0.75" top="1" bottom="1" header="0.5" footer="0.5"/>
  <pageSetup paperSize="9" orientation="portrait"/>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S40"/>
  <sheetViews>
    <sheetView workbookViewId="0">
      <selection activeCell="A2" sqref="A2"/>
    </sheetView>
  </sheetViews>
  <sheetFormatPr defaultColWidth="7.96666666666667" defaultRowHeight="12"/>
  <cols>
    <col min="1" max="1" width="13.25" style="113" customWidth="1"/>
    <col min="2" max="2" width="27.5083333333333" style="113" customWidth="1"/>
    <col min="3" max="3" width="14.5" style="113" customWidth="1"/>
    <col min="4" max="4" width="14.125" style="113" customWidth="1"/>
    <col min="5" max="5" width="15.5" style="113" customWidth="1"/>
    <col min="6" max="253" width="9.04166666666667" style="113" customWidth="1"/>
    <col min="254" max="16384" width="7.96666666666667" style="113"/>
  </cols>
  <sheetData>
    <row r="1" s="113" customFormat="1" ht="30" customHeight="1" spans="1:251">
      <c r="A1" s="126" t="s">
        <v>298</v>
      </c>
      <c r="B1" s="126"/>
      <c r="C1" s="126"/>
      <c r="D1" s="126"/>
      <c r="E1" s="126"/>
      <c r="F1" s="116"/>
      <c r="G1" s="116"/>
      <c r="H1" s="116"/>
      <c r="I1" s="116"/>
      <c r="J1" s="116"/>
      <c r="K1" s="116"/>
      <c r="L1" s="116"/>
      <c r="M1" s="116"/>
      <c r="N1" s="116"/>
      <c r="O1" s="116"/>
      <c r="P1" s="116"/>
      <c r="Q1" s="116"/>
      <c r="R1" s="116"/>
      <c r="S1" s="116"/>
      <c r="T1" s="116"/>
      <c r="U1" s="116"/>
      <c r="V1" s="116"/>
      <c r="W1" s="116"/>
      <c r="X1" s="116"/>
      <c r="Y1" s="116"/>
      <c r="Z1" s="116"/>
      <c r="AA1" s="116"/>
      <c r="AB1" s="116"/>
      <c r="AC1" s="116"/>
      <c r="AD1" s="116"/>
      <c r="AE1" s="116"/>
      <c r="AF1" s="116"/>
      <c r="AG1" s="116"/>
      <c r="AH1" s="116"/>
      <c r="AI1" s="116"/>
      <c r="AJ1" s="116"/>
      <c r="AK1" s="116"/>
      <c r="AL1" s="116"/>
      <c r="AM1" s="116"/>
      <c r="AN1" s="116"/>
      <c r="AO1" s="116"/>
      <c r="AP1" s="116"/>
      <c r="AQ1" s="116"/>
      <c r="AR1" s="116"/>
      <c r="AS1" s="116"/>
      <c r="AT1" s="116"/>
      <c r="AU1" s="116"/>
      <c r="AV1" s="116"/>
      <c r="AW1" s="116"/>
      <c r="AX1" s="116"/>
      <c r="AY1" s="116"/>
      <c r="AZ1" s="116"/>
      <c r="BA1" s="116"/>
      <c r="BB1" s="116"/>
      <c r="BC1" s="116"/>
      <c r="BD1" s="116"/>
      <c r="BE1" s="116"/>
      <c r="BF1" s="116"/>
      <c r="BG1" s="116"/>
      <c r="BH1" s="116"/>
      <c r="BI1" s="116"/>
      <c r="BJ1" s="116"/>
      <c r="BK1" s="116"/>
      <c r="BL1" s="116"/>
      <c r="BM1" s="116"/>
      <c r="BN1" s="116"/>
      <c r="BO1" s="116"/>
      <c r="BP1" s="116"/>
      <c r="BQ1" s="116"/>
      <c r="BR1" s="116"/>
      <c r="BS1" s="116"/>
      <c r="BT1" s="116"/>
      <c r="BU1" s="116"/>
      <c r="BV1" s="116"/>
      <c r="BW1" s="116"/>
      <c r="BX1" s="116"/>
      <c r="BY1" s="116"/>
      <c r="BZ1" s="116"/>
      <c r="CA1" s="116"/>
      <c r="CB1" s="116"/>
      <c r="CC1" s="116"/>
      <c r="CD1" s="116"/>
      <c r="CE1" s="116"/>
      <c r="CF1" s="116"/>
      <c r="CG1" s="116"/>
      <c r="CH1" s="116"/>
      <c r="CI1" s="116"/>
      <c r="CJ1" s="116"/>
      <c r="CK1" s="116"/>
      <c r="CL1" s="116"/>
      <c r="CM1" s="116"/>
      <c r="CN1" s="116"/>
      <c r="CO1" s="116"/>
      <c r="CP1" s="116"/>
      <c r="CQ1" s="116"/>
      <c r="CR1" s="116"/>
      <c r="CS1" s="116"/>
      <c r="CT1" s="116"/>
      <c r="CU1" s="116"/>
      <c r="CV1" s="116"/>
      <c r="CW1" s="116"/>
      <c r="CX1" s="116"/>
      <c r="CY1" s="116"/>
      <c r="CZ1" s="116"/>
      <c r="DA1" s="116"/>
      <c r="DB1" s="116"/>
      <c r="DC1" s="116"/>
      <c r="DD1" s="116"/>
      <c r="DE1" s="116"/>
      <c r="DF1" s="116"/>
      <c r="DG1" s="116"/>
      <c r="DH1" s="116"/>
      <c r="DI1" s="116"/>
      <c r="DJ1" s="116"/>
      <c r="DK1" s="116"/>
      <c r="DL1" s="116"/>
      <c r="DM1" s="116"/>
      <c r="DN1" s="116"/>
      <c r="DO1" s="116"/>
      <c r="DP1" s="116"/>
      <c r="DQ1" s="116"/>
      <c r="DR1" s="116"/>
      <c r="DS1" s="116"/>
      <c r="DT1" s="116"/>
      <c r="DU1" s="116"/>
      <c r="DV1" s="116"/>
      <c r="DW1" s="116"/>
      <c r="DX1" s="116"/>
      <c r="DY1" s="116"/>
      <c r="DZ1" s="116"/>
      <c r="EA1" s="116"/>
      <c r="EB1" s="116"/>
      <c r="EC1" s="116"/>
      <c r="ED1" s="116"/>
      <c r="EE1" s="116"/>
      <c r="EF1" s="116"/>
      <c r="EG1" s="116"/>
      <c r="EH1" s="116"/>
      <c r="EI1" s="116"/>
      <c r="EJ1" s="116"/>
      <c r="EK1" s="116"/>
      <c r="EL1" s="116"/>
      <c r="EM1" s="116"/>
      <c r="EN1" s="116"/>
      <c r="EO1" s="116"/>
      <c r="EP1" s="116"/>
      <c r="EQ1" s="116"/>
      <c r="ER1" s="116"/>
      <c r="ES1" s="116"/>
      <c r="ET1" s="116"/>
      <c r="EU1" s="116"/>
      <c r="EV1" s="116"/>
      <c r="EW1" s="116"/>
      <c r="EX1" s="116"/>
      <c r="EY1" s="116"/>
      <c r="EZ1" s="116"/>
      <c r="FA1" s="116"/>
      <c r="FB1" s="116"/>
      <c r="FC1" s="116"/>
      <c r="FD1" s="116"/>
      <c r="FE1" s="116"/>
      <c r="FF1" s="116"/>
      <c r="FG1" s="116"/>
      <c r="FH1" s="116"/>
      <c r="FI1" s="116"/>
      <c r="FJ1" s="116"/>
      <c r="FK1" s="116"/>
      <c r="FL1" s="116"/>
      <c r="FM1" s="116"/>
      <c r="FN1" s="116"/>
      <c r="FO1" s="116"/>
      <c r="FP1" s="116"/>
      <c r="FQ1" s="116"/>
      <c r="FR1" s="116"/>
      <c r="FS1" s="116"/>
      <c r="FT1" s="116"/>
      <c r="FU1" s="116"/>
      <c r="FV1" s="116"/>
      <c r="FW1" s="116"/>
      <c r="FX1" s="116"/>
      <c r="FY1" s="116"/>
      <c r="FZ1" s="116"/>
      <c r="GA1" s="116"/>
      <c r="GB1" s="116"/>
      <c r="GC1" s="116"/>
      <c r="GD1" s="116"/>
      <c r="GE1" s="116"/>
      <c r="GF1" s="116"/>
      <c r="GG1" s="116"/>
      <c r="GH1" s="116"/>
      <c r="GI1" s="116"/>
      <c r="GJ1" s="116"/>
      <c r="GK1" s="116"/>
      <c r="GL1" s="116"/>
      <c r="GM1" s="116"/>
      <c r="GN1" s="116"/>
      <c r="GO1" s="116"/>
      <c r="GP1" s="116"/>
      <c r="GQ1" s="116"/>
      <c r="GR1" s="116"/>
      <c r="GS1" s="116"/>
      <c r="GT1" s="116"/>
      <c r="GU1" s="116"/>
      <c r="GV1" s="116"/>
      <c r="GW1" s="116"/>
      <c r="GX1" s="116"/>
      <c r="GY1" s="116"/>
      <c r="GZ1" s="116"/>
      <c r="HA1" s="116"/>
      <c r="HB1" s="116"/>
      <c r="HC1" s="116"/>
      <c r="HD1" s="116"/>
      <c r="HE1" s="116"/>
      <c r="HF1" s="116"/>
      <c r="HG1" s="116"/>
      <c r="HH1" s="116"/>
      <c r="HI1" s="116"/>
      <c r="HJ1" s="116"/>
      <c r="HK1" s="116"/>
      <c r="HL1" s="116"/>
      <c r="HM1" s="116"/>
      <c r="HN1" s="116"/>
      <c r="HO1" s="116"/>
      <c r="HP1" s="116"/>
      <c r="HQ1" s="116"/>
      <c r="HR1" s="116"/>
      <c r="HS1" s="116"/>
      <c r="HT1" s="116"/>
      <c r="HU1" s="116"/>
      <c r="HV1" s="116"/>
      <c r="HW1" s="116"/>
      <c r="HX1" s="116"/>
      <c r="HY1" s="116"/>
      <c r="HZ1" s="116"/>
      <c r="IA1" s="116"/>
      <c r="IB1" s="116"/>
      <c r="IC1" s="116"/>
      <c r="ID1" s="116"/>
      <c r="IE1" s="116"/>
      <c r="IF1" s="116"/>
      <c r="IG1" s="116"/>
      <c r="IH1" s="116"/>
      <c r="II1" s="116"/>
      <c r="IJ1" s="116"/>
      <c r="IK1" s="116"/>
      <c r="IL1" s="116"/>
      <c r="IM1" s="116"/>
      <c r="IN1" s="116"/>
      <c r="IO1" s="116"/>
      <c r="IP1" s="116"/>
      <c r="IQ1" s="116"/>
    </row>
    <row r="2" s="114" customFormat="1" ht="19.5" customHeight="1" spans="1:5">
      <c r="A2" s="1" t="s">
        <v>299</v>
      </c>
      <c r="B2" s="131" t="s">
        <v>300</v>
      </c>
      <c r="C2" s="131"/>
      <c r="D2" s="131"/>
      <c r="E2" s="131"/>
    </row>
    <row r="3" s="113" customFormat="1" ht="24" customHeight="1" spans="1:251">
      <c r="A3" s="118" t="s">
        <v>122</v>
      </c>
      <c r="B3" s="118" t="s">
        <v>301</v>
      </c>
      <c r="C3" s="118" t="s">
        <v>50</v>
      </c>
      <c r="D3" s="118" t="s">
        <v>51</v>
      </c>
      <c r="E3" s="118" t="s">
        <v>146</v>
      </c>
      <c r="F3" s="116"/>
      <c r="G3" s="116"/>
      <c r="H3" s="116"/>
      <c r="I3" s="116"/>
      <c r="J3" s="116"/>
      <c r="K3" s="116"/>
      <c r="L3" s="116"/>
      <c r="M3" s="116"/>
      <c r="N3" s="116"/>
      <c r="O3" s="116"/>
      <c r="P3" s="116"/>
      <c r="Q3" s="116"/>
      <c r="R3" s="116"/>
      <c r="S3" s="116"/>
      <c r="T3" s="116"/>
      <c r="U3" s="116"/>
      <c r="V3" s="116"/>
      <c r="W3" s="116"/>
      <c r="X3" s="116"/>
      <c r="Y3" s="116"/>
      <c r="Z3" s="116"/>
      <c r="AA3" s="116"/>
      <c r="AB3" s="116"/>
      <c r="AC3" s="116"/>
      <c r="AD3" s="116"/>
      <c r="AE3" s="116"/>
      <c r="AF3" s="116"/>
      <c r="AG3" s="116"/>
      <c r="AH3" s="116"/>
      <c r="AI3" s="116"/>
      <c r="AJ3" s="116"/>
      <c r="AK3" s="116"/>
      <c r="AL3" s="116"/>
      <c r="AM3" s="116"/>
      <c r="AN3" s="116"/>
      <c r="AO3" s="116"/>
      <c r="AP3" s="116"/>
      <c r="AQ3" s="116"/>
      <c r="AR3" s="116"/>
      <c r="AS3" s="116"/>
      <c r="AT3" s="116"/>
      <c r="AU3" s="116"/>
      <c r="AV3" s="116"/>
      <c r="AW3" s="116"/>
      <c r="AX3" s="116"/>
      <c r="AY3" s="116"/>
      <c r="AZ3" s="116"/>
      <c r="BA3" s="116"/>
      <c r="BB3" s="116"/>
      <c r="BC3" s="116"/>
      <c r="BD3" s="116"/>
      <c r="BE3" s="116"/>
      <c r="BF3" s="116"/>
      <c r="BG3" s="116"/>
      <c r="BH3" s="116"/>
      <c r="BI3" s="116"/>
      <c r="BJ3" s="116"/>
      <c r="BK3" s="116"/>
      <c r="BL3" s="116"/>
      <c r="BM3" s="116"/>
      <c r="BN3" s="116"/>
      <c r="BO3" s="116"/>
      <c r="BP3" s="116"/>
      <c r="BQ3" s="116"/>
      <c r="BR3" s="116"/>
      <c r="BS3" s="116"/>
      <c r="BT3" s="116"/>
      <c r="BU3" s="116"/>
      <c r="BV3" s="116"/>
      <c r="BW3" s="116"/>
      <c r="BX3" s="116"/>
      <c r="BY3" s="116"/>
      <c r="BZ3" s="116"/>
      <c r="CA3" s="116"/>
      <c r="CB3" s="116"/>
      <c r="CC3" s="116"/>
      <c r="CD3" s="116"/>
      <c r="CE3" s="116"/>
      <c r="CF3" s="116"/>
      <c r="CG3" s="116"/>
      <c r="CH3" s="116"/>
      <c r="CI3" s="116"/>
      <c r="CJ3" s="116"/>
      <c r="CK3" s="116"/>
      <c r="CL3" s="116"/>
      <c r="CM3" s="116"/>
      <c r="CN3" s="116"/>
      <c r="CO3" s="116"/>
      <c r="CP3" s="116"/>
      <c r="CQ3" s="116"/>
      <c r="CR3" s="116"/>
      <c r="CS3" s="116"/>
      <c r="CT3" s="116"/>
      <c r="CU3" s="116"/>
      <c r="CV3" s="116"/>
      <c r="CW3" s="116"/>
      <c r="CX3" s="116"/>
      <c r="CY3" s="116"/>
      <c r="CZ3" s="116"/>
      <c r="DA3" s="116"/>
      <c r="DB3" s="116"/>
      <c r="DC3" s="116"/>
      <c r="DD3" s="116"/>
      <c r="DE3" s="116"/>
      <c r="DF3" s="116"/>
      <c r="DG3" s="116"/>
      <c r="DH3" s="116"/>
      <c r="DI3" s="116"/>
      <c r="DJ3" s="116"/>
      <c r="DK3" s="116"/>
      <c r="DL3" s="116"/>
      <c r="DM3" s="116"/>
      <c r="DN3" s="116"/>
      <c r="DO3" s="116"/>
      <c r="DP3" s="116"/>
      <c r="DQ3" s="116"/>
      <c r="DR3" s="116"/>
      <c r="DS3" s="116"/>
      <c r="DT3" s="116"/>
      <c r="DU3" s="116"/>
      <c r="DV3" s="116"/>
      <c r="DW3" s="116"/>
      <c r="DX3" s="116"/>
      <c r="DY3" s="116"/>
      <c r="DZ3" s="116"/>
      <c r="EA3" s="116"/>
      <c r="EB3" s="116"/>
      <c r="EC3" s="116"/>
      <c r="ED3" s="116"/>
      <c r="EE3" s="116"/>
      <c r="EF3" s="116"/>
      <c r="EG3" s="116"/>
      <c r="EH3" s="116"/>
      <c r="EI3" s="116"/>
      <c r="EJ3" s="116"/>
      <c r="EK3" s="116"/>
      <c r="EL3" s="116"/>
      <c r="EM3" s="116"/>
      <c r="EN3" s="116"/>
      <c r="EO3" s="116"/>
      <c r="EP3" s="116"/>
      <c r="EQ3" s="116"/>
      <c r="ER3" s="116"/>
      <c r="ES3" s="116"/>
      <c r="ET3" s="116"/>
      <c r="EU3" s="116"/>
      <c r="EV3" s="116"/>
      <c r="EW3" s="116"/>
      <c r="EX3" s="116"/>
      <c r="EY3" s="116"/>
      <c r="EZ3" s="116"/>
      <c r="FA3" s="116"/>
      <c r="FB3" s="116"/>
      <c r="FC3" s="116"/>
      <c r="FD3" s="116"/>
      <c r="FE3" s="116"/>
      <c r="FF3" s="116"/>
      <c r="FG3" s="116"/>
      <c r="FH3" s="116"/>
      <c r="FI3" s="116"/>
      <c r="FJ3" s="116"/>
      <c r="FK3" s="116"/>
      <c r="FL3" s="116"/>
      <c r="FM3" s="116"/>
      <c r="FN3" s="116"/>
      <c r="FO3" s="116"/>
      <c r="FP3" s="116"/>
      <c r="FQ3" s="116"/>
      <c r="FR3" s="116"/>
      <c r="FS3" s="116"/>
      <c r="FT3" s="116"/>
      <c r="FU3" s="116"/>
      <c r="FV3" s="116"/>
      <c r="FW3" s="116"/>
      <c r="FX3" s="116"/>
      <c r="FY3" s="116"/>
      <c r="FZ3" s="116"/>
      <c r="GA3" s="116"/>
      <c r="GB3" s="116"/>
      <c r="GC3" s="116"/>
      <c r="GD3" s="116"/>
      <c r="GE3" s="116"/>
      <c r="GF3" s="116"/>
      <c r="GG3" s="116"/>
      <c r="GH3" s="116"/>
      <c r="GI3" s="116"/>
      <c r="GJ3" s="116"/>
      <c r="GK3" s="116"/>
      <c r="GL3" s="116"/>
      <c r="GM3" s="116"/>
      <c r="GN3" s="116"/>
      <c r="GO3" s="116"/>
      <c r="GP3" s="116"/>
      <c r="GQ3" s="116"/>
      <c r="GR3" s="116"/>
      <c r="GS3" s="116"/>
      <c r="GT3" s="116"/>
      <c r="GU3" s="116"/>
      <c r="GV3" s="116"/>
      <c r="GW3" s="116"/>
      <c r="GX3" s="116"/>
      <c r="GY3" s="116"/>
      <c r="GZ3" s="116"/>
      <c r="HA3" s="116"/>
      <c r="HB3" s="116"/>
      <c r="HC3" s="116"/>
      <c r="HD3" s="116"/>
      <c r="HE3" s="116"/>
      <c r="HF3" s="116"/>
      <c r="HG3" s="116"/>
      <c r="HH3" s="116"/>
      <c r="HI3" s="116"/>
      <c r="HJ3" s="116"/>
      <c r="HK3" s="116"/>
      <c r="HL3" s="116"/>
      <c r="HM3" s="116"/>
      <c r="HN3" s="116"/>
      <c r="HO3" s="116"/>
      <c r="HP3" s="116"/>
      <c r="HQ3" s="116"/>
      <c r="HR3" s="116"/>
      <c r="HS3" s="116"/>
      <c r="HT3" s="116"/>
      <c r="HU3" s="116"/>
      <c r="HV3" s="116"/>
      <c r="HW3" s="116"/>
      <c r="HX3" s="116"/>
      <c r="HY3" s="116"/>
      <c r="HZ3" s="116"/>
      <c r="IA3" s="116"/>
      <c r="IB3" s="116"/>
      <c r="IC3" s="116"/>
      <c r="ID3" s="116"/>
      <c r="IE3" s="116"/>
      <c r="IF3" s="116"/>
      <c r="IG3" s="116"/>
      <c r="IH3" s="116"/>
      <c r="II3" s="116"/>
      <c r="IJ3" s="116"/>
      <c r="IK3" s="116"/>
      <c r="IL3" s="116"/>
      <c r="IM3" s="116"/>
      <c r="IN3" s="116"/>
      <c r="IO3" s="116"/>
      <c r="IP3" s="116"/>
      <c r="IQ3" s="116"/>
    </row>
    <row r="4" s="113" customFormat="1" ht="28" customHeight="1" spans="1:251">
      <c r="A4" s="119">
        <v>209</v>
      </c>
      <c r="B4" s="120" t="s">
        <v>302</v>
      </c>
      <c r="C4" s="121"/>
      <c r="D4" s="121"/>
      <c r="E4" s="121"/>
      <c r="F4" s="116"/>
      <c r="G4" s="116"/>
      <c r="H4" s="116"/>
      <c r="I4" s="116"/>
      <c r="J4" s="116"/>
      <c r="K4" s="116"/>
      <c r="L4" s="116"/>
      <c r="M4" s="116"/>
      <c r="N4" s="116"/>
      <c r="O4" s="116"/>
      <c r="P4" s="116"/>
      <c r="Q4" s="116"/>
      <c r="R4" s="116"/>
      <c r="S4" s="116"/>
      <c r="T4" s="116"/>
      <c r="U4" s="116"/>
      <c r="V4" s="116"/>
      <c r="W4" s="116"/>
      <c r="X4" s="116"/>
      <c r="Y4" s="116"/>
      <c r="Z4" s="116"/>
      <c r="AA4" s="116"/>
      <c r="AB4" s="116"/>
      <c r="AC4" s="116"/>
      <c r="AD4" s="116"/>
      <c r="AE4" s="116"/>
      <c r="AF4" s="116"/>
      <c r="AG4" s="116"/>
      <c r="AH4" s="116"/>
      <c r="AI4" s="116"/>
      <c r="AJ4" s="116"/>
      <c r="AK4" s="116"/>
      <c r="AL4" s="116"/>
      <c r="AM4" s="116"/>
      <c r="AN4" s="116"/>
      <c r="AO4" s="116"/>
      <c r="AP4" s="116"/>
      <c r="AQ4" s="116"/>
      <c r="AR4" s="116"/>
      <c r="AS4" s="116"/>
      <c r="AT4" s="116"/>
      <c r="AU4" s="116"/>
      <c r="AV4" s="116"/>
      <c r="AW4" s="116"/>
      <c r="AX4" s="116"/>
      <c r="AY4" s="116"/>
      <c r="AZ4" s="116"/>
      <c r="BA4" s="116"/>
      <c r="BB4" s="116"/>
      <c r="BC4" s="116"/>
      <c r="BD4" s="116"/>
      <c r="BE4" s="116"/>
      <c r="BF4" s="116"/>
      <c r="BG4" s="116"/>
      <c r="BH4" s="116"/>
      <c r="BI4" s="116"/>
      <c r="BJ4" s="116"/>
      <c r="BK4" s="116"/>
      <c r="BL4" s="116"/>
      <c r="BM4" s="116"/>
      <c r="BN4" s="116"/>
      <c r="BO4" s="116"/>
      <c r="BP4" s="116"/>
      <c r="BQ4" s="116"/>
      <c r="BR4" s="116"/>
      <c r="BS4" s="116"/>
      <c r="BT4" s="116"/>
      <c r="BU4" s="116"/>
      <c r="BV4" s="116"/>
      <c r="BW4" s="116"/>
      <c r="BX4" s="116"/>
      <c r="BY4" s="116"/>
      <c r="BZ4" s="116"/>
      <c r="CA4" s="116"/>
      <c r="CB4" s="116"/>
      <c r="CC4" s="116"/>
      <c r="CD4" s="116"/>
      <c r="CE4" s="116"/>
      <c r="CF4" s="116"/>
      <c r="CG4" s="116"/>
      <c r="CH4" s="116"/>
      <c r="CI4" s="116"/>
      <c r="CJ4" s="116"/>
      <c r="CK4" s="116"/>
      <c r="CL4" s="116"/>
      <c r="CM4" s="116"/>
      <c r="CN4" s="116"/>
      <c r="CO4" s="116"/>
      <c r="CP4" s="116"/>
      <c r="CQ4" s="116"/>
      <c r="CR4" s="116"/>
      <c r="CS4" s="116"/>
      <c r="CT4" s="116"/>
      <c r="CU4" s="116"/>
      <c r="CV4" s="116"/>
      <c r="CW4" s="116"/>
      <c r="CX4" s="116"/>
      <c r="CY4" s="116"/>
      <c r="CZ4" s="116"/>
      <c r="DA4" s="116"/>
      <c r="DB4" s="116"/>
      <c r="DC4" s="116"/>
      <c r="DD4" s="116"/>
      <c r="DE4" s="116"/>
      <c r="DF4" s="116"/>
      <c r="DG4" s="116"/>
      <c r="DH4" s="116"/>
      <c r="DI4" s="116"/>
      <c r="DJ4" s="116"/>
      <c r="DK4" s="116"/>
      <c r="DL4" s="116"/>
      <c r="DM4" s="116"/>
      <c r="DN4" s="116"/>
      <c r="DO4" s="116"/>
      <c r="DP4" s="116"/>
      <c r="DQ4" s="116"/>
      <c r="DR4" s="116"/>
      <c r="DS4" s="116"/>
      <c r="DT4" s="116"/>
      <c r="DU4" s="116"/>
      <c r="DV4" s="116"/>
      <c r="DW4" s="116"/>
      <c r="DX4" s="116"/>
      <c r="DY4" s="116"/>
      <c r="DZ4" s="116"/>
      <c r="EA4" s="116"/>
      <c r="EB4" s="116"/>
      <c r="EC4" s="116"/>
      <c r="ED4" s="116"/>
      <c r="EE4" s="116"/>
      <c r="EF4" s="116"/>
      <c r="EG4" s="116"/>
      <c r="EH4" s="116"/>
      <c r="EI4" s="116"/>
      <c r="EJ4" s="116"/>
      <c r="EK4" s="116"/>
      <c r="EL4" s="116"/>
      <c r="EM4" s="116"/>
      <c r="EN4" s="116"/>
      <c r="EO4" s="116"/>
      <c r="EP4" s="116"/>
      <c r="EQ4" s="116"/>
      <c r="ER4" s="116"/>
      <c r="ES4" s="116"/>
      <c r="ET4" s="116"/>
      <c r="EU4" s="116"/>
      <c r="EV4" s="116"/>
      <c r="EW4" s="116"/>
      <c r="EX4" s="116"/>
      <c r="EY4" s="116"/>
      <c r="EZ4" s="116"/>
      <c r="FA4" s="116"/>
      <c r="FB4" s="116"/>
      <c r="FC4" s="116"/>
      <c r="FD4" s="116"/>
      <c r="FE4" s="116"/>
      <c r="FF4" s="116"/>
      <c r="FG4" s="116"/>
      <c r="FH4" s="116"/>
      <c r="FI4" s="116"/>
      <c r="FJ4" s="116"/>
      <c r="FK4" s="116"/>
      <c r="FL4" s="116"/>
      <c r="FM4" s="116"/>
      <c r="FN4" s="116"/>
      <c r="FO4" s="116"/>
      <c r="FP4" s="116"/>
      <c r="FQ4" s="116"/>
      <c r="FR4" s="116"/>
      <c r="FS4" s="116"/>
      <c r="FT4" s="116"/>
      <c r="FU4" s="116"/>
      <c r="FV4" s="116"/>
      <c r="FW4" s="116"/>
      <c r="FX4" s="116"/>
      <c r="FY4" s="116"/>
      <c r="FZ4" s="116"/>
      <c r="GA4" s="116"/>
      <c r="GB4" s="116"/>
      <c r="GC4" s="116"/>
      <c r="GD4" s="116"/>
      <c r="GE4" s="116"/>
      <c r="GF4" s="116"/>
      <c r="GG4" s="116"/>
      <c r="GH4" s="116"/>
      <c r="GI4" s="116"/>
      <c r="GJ4" s="116"/>
      <c r="GK4" s="116"/>
      <c r="GL4" s="116"/>
      <c r="GM4" s="116"/>
      <c r="GN4" s="116"/>
      <c r="GO4" s="116"/>
      <c r="GP4" s="116"/>
      <c r="GQ4" s="116"/>
      <c r="GR4" s="116"/>
      <c r="GS4" s="116"/>
      <c r="GT4" s="116"/>
      <c r="GU4" s="116"/>
      <c r="GV4" s="116"/>
      <c r="GW4" s="116"/>
      <c r="GX4" s="116"/>
      <c r="GY4" s="116"/>
      <c r="GZ4" s="116"/>
      <c r="HA4" s="116"/>
      <c r="HB4" s="116"/>
      <c r="HC4" s="116"/>
      <c r="HD4" s="116"/>
      <c r="HE4" s="116"/>
      <c r="HF4" s="116"/>
      <c r="HG4" s="116"/>
      <c r="HH4" s="116"/>
      <c r="HI4" s="116"/>
      <c r="HJ4" s="116"/>
      <c r="HK4" s="116"/>
      <c r="HL4" s="116"/>
      <c r="HM4" s="116"/>
      <c r="HN4" s="116"/>
      <c r="HO4" s="116"/>
      <c r="HP4" s="116"/>
      <c r="HQ4" s="116"/>
      <c r="HR4" s="116"/>
      <c r="HS4" s="116"/>
      <c r="HT4" s="116"/>
      <c r="HU4" s="116"/>
      <c r="HV4" s="116"/>
      <c r="HW4" s="116"/>
      <c r="HX4" s="116"/>
      <c r="HY4" s="116"/>
      <c r="HZ4" s="116"/>
      <c r="IA4" s="116"/>
      <c r="IB4" s="116"/>
      <c r="IC4" s="116"/>
      <c r="ID4" s="116"/>
      <c r="IE4" s="116"/>
      <c r="IF4" s="116"/>
      <c r="IG4" s="116"/>
      <c r="IH4" s="116"/>
      <c r="II4" s="116"/>
      <c r="IJ4" s="116"/>
      <c r="IK4" s="116"/>
      <c r="IL4" s="116"/>
      <c r="IM4" s="116"/>
      <c r="IN4" s="116"/>
      <c r="IO4" s="116"/>
      <c r="IP4" s="116"/>
      <c r="IQ4" s="116"/>
    </row>
    <row r="5" s="113" customFormat="1" ht="28" customHeight="1" spans="1:251">
      <c r="A5" s="119"/>
      <c r="B5" s="121"/>
      <c r="C5" s="121"/>
      <c r="D5" s="121"/>
      <c r="E5" s="121"/>
      <c r="F5" s="116"/>
      <c r="G5" s="116"/>
      <c r="H5" s="116"/>
      <c r="I5" s="116"/>
      <c r="J5" s="116"/>
      <c r="K5" s="116"/>
      <c r="L5" s="116"/>
      <c r="M5" s="116"/>
      <c r="N5" s="116"/>
      <c r="O5" s="116"/>
      <c r="P5" s="116"/>
      <c r="Q5" s="116"/>
      <c r="R5" s="116"/>
      <c r="S5" s="116"/>
      <c r="T5" s="116"/>
      <c r="U5" s="116"/>
      <c r="V5" s="116"/>
      <c r="W5" s="116"/>
      <c r="X5" s="116"/>
      <c r="Y5" s="116"/>
      <c r="Z5" s="116"/>
      <c r="AA5" s="116"/>
      <c r="AB5" s="116"/>
      <c r="AC5" s="116"/>
      <c r="AD5" s="116"/>
      <c r="AE5" s="116"/>
      <c r="AF5" s="116"/>
      <c r="AG5" s="116"/>
      <c r="AH5" s="116"/>
      <c r="AI5" s="116"/>
      <c r="AJ5" s="116"/>
      <c r="AK5" s="116"/>
      <c r="AL5" s="116"/>
      <c r="AM5" s="116"/>
      <c r="AN5" s="116"/>
      <c r="AO5" s="116"/>
      <c r="AP5" s="116"/>
      <c r="AQ5" s="116"/>
      <c r="AR5" s="116"/>
      <c r="AS5" s="116"/>
      <c r="AT5" s="116"/>
      <c r="AU5" s="116"/>
      <c r="AV5" s="116"/>
      <c r="AW5" s="116"/>
      <c r="AX5" s="116"/>
      <c r="AY5" s="116"/>
      <c r="AZ5" s="116"/>
      <c r="BA5" s="116"/>
      <c r="BB5" s="116"/>
      <c r="BC5" s="116"/>
      <c r="BD5" s="116"/>
      <c r="BE5" s="116"/>
      <c r="BF5" s="116"/>
      <c r="BG5" s="116"/>
      <c r="BH5" s="116"/>
      <c r="BI5" s="116"/>
      <c r="BJ5" s="116"/>
      <c r="BK5" s="116"/>
      <c r="BL5" s="116"/>
      <c r="BM5" s="116"/>
      <c r="BN5" s="116"/>
      <c r="BO5" s="116"/>
      <c r="BP5" s="116"/>
      <c r="BQ5" s="116"/>
      <c r="BR5" s="116"/>
      <c r="BS5" s="116"/>
      <c r="BT5" s="116"/>
      <c r="BU5" s="116"/>
      <c r="BV5" s="116"/>
      <c r="BW5" s="116"/>
      <c r="BX5" s="116"/>
      <c r="BY5" s="116"/>
      <c r="BZ5" s="116"/>
      <c r="CA5" s="116"/>
      <c r="CB5" s="116"/>
      <c r="CC5" s="116"/>
      <c r="CD5" s="116"/>
      <c r="CE5" s="116"/>
      <c r="CF5" s="116"/>
      <c r="CG5" s="116"/>
      <c r="CH5" s="116"/>
      <c r="CI5" s="116"/>
      <c r="CJ5" s="116"/>
      <c r="CK5" s="116"/>
      <c r="CL5" s="116"/>
      <c r="CM5" s="116"/>
      <c r="CN5" s="116"/>
      <c r="CO5" s="116"/>
      <c r="CP5" s="116"/>
      <c r="CQ5" s="116"/>
      <c r="CR5" s="116"/>
      <c r="CS5" s="116"/>
      <c r="CT5" s="116"/>
      <c r="CU5" s="116"/>
      <c r="CV5" s="116"/>
      <c r="CW5" s="116"/>
      <c r="CX5" s="116"/>
      <c r="CY5" s="116"/>
      <c r="CZ5" s="116"/>
      <c r="DA5" s="116"/>
      <c r="DB5" s="116"/>
      <c r="DC5" s="116"/>
      <c r="DD5" s="116"/>
      <c r="DE5" s="116"/>
      <c r="DF5" s="116"/>
      <c r="DG5" s="116"/>
      <c r="DH5" s="116"/>
      <c r="DI5" s="116"/>
      <c r="DJ5" s="116"/>
      <c r="DK5" s="116"/>
      <c r="DL5" s="116"/>
      <c r="DM5" s="116"/>
      <c r="DN5" s="116"/>
      <c r="DO5" s="116"/>
      <c r="DP5" s="116"/>
      <c r="DQ5" s="116"/>
      <c r="DR5" s="116"/>
      <c r="DS5" s="116"/>
      <c r="DT5" s="116"/>
      <c r="DU5" s="116"/>
      <c r="DV5" s="116"/>
      <c r="DW5" s="116"/>
      <c r="DX5" s="116"/>
      <c r="DY5" s="116"/>
      <c r="DZ5" s="116"/>
      <c r="EA5" s="116"/>
      <c r="EB5" s="116"/>
      <c r="EC5" s="116"/>
      <c r="ED5" s="116"/>
      <c r="EE5" s="116"/>
      <c r="EF5" s="116"/>
      <c r="EG5" s="116"/>
      <c r="EH5" s="116"/>
      <c r="EI5" s="116"/>
      <c r="EJ5" s="116"/>
      <c r="EK5" s="116"/>
      <c r="EL5" s="116"/>
      <c r="EM5" s="116"/>
      <c r="EN5" s="116"/>
      <c r="EO5" s="116"/>
      <c r="EP5" s="116"/>
      <c r="EQ5" s="116"/>
      <c r="ER5" s="116"/>
      <c r="ES5" s="116"/>
      <c r="ET5" s="116"/>
      <c r="EU5" s="116"/>
      <c r="EV5" s="116"/>
      <c r="EW5" s="116"/>
      <c r="EX5" s="116"/>
      <c r="EY5" s="116"/>
      <c r="EZ5" s="116"/>
      <c r="FA5" s="116"/>
      <c r="FB5" s="116"/>
      <c r="FC5" s="116"/>
      <c r="FD5" s="116"/>
      <c r="FE5" s="116"/>
      <c r="FF5" s="116"/>
      <c r="FG5" s="116"/>
      <c r="FH5" s="116"/>
      <c r="FI5" s="116"/>
      <c r="FJ5" s="116"/>
      <c r="FK5" s="116"/>
      <c r="FL5" s="116"/>
      <c r="FM5" s="116"/>
      <c r="FN5" s="116"/>
      <c r="FO5" s="116"/>
      <c r="FP5" s="116"/>
      <c r="FQ5" s="116"/>
      <c r="FR5" s="116"/>
      <c r="FS5" s="116"/>
      <c r="FT5" s="116"/>
      <c r="FU5" s="116"/>
      <c r="FV5" s="116"/>
      <c r="FW5" s="116"/>
      <c r="FX5" s="116"/>
      <c r="FY5" s="116"/>
      <c r="FZ5" s="116"/>
      <c r="GA5" s="116"/>
      <c r="GB5" s="116"/>
      <c r="GC5" s="116"/>
      <c r="GD5" s="116"/>
      <c r="GE5" s="116"/>
      <c r="GF5" s="116"/>
      <c r="GG5" s="116"/>
      <c r="GH5" s="116"/>
      <c r="GI5" s="116"/>
      <c r="GJ5" s="116"/>
      <c r="GK5" s="116"/>
      <c r="GL5" s="116"/>
      <c r="GM5" s="116"/>
      <c r="GN5" s="116"/>
      <c r="GO5" s="116"/>
      <c r="GP5" s="116"/>
      <c r="GQ5" s="116"/>
      <c r="GR5" s="116"/>
      <c r="GS5" s="116"/>
      <c r="GT5" s="116"/>
      <c r="GU5" s="116"/>
      <c r="GV5" s="116"/>
      <c r="GW5" s="116"/>
      <c r="GX5" s="116"/>
      <c r="GY5" s="116"/>
      <c r="GZ5" s="116"/>
      <c r="HA5" s="116"/>
      <c r="HB5" s="116"/>
      <c r="HC5" s="116"/>
      <c r="HD5" s="116"/>
      <c r="HE5" s="116"/>
      <c r="HF5" s="116"/>
      <c r="HG5" s="116"/>
      <c r="HH5" s="116"/>
      <c r="HI5" s="116"/>
      <c r="HJ5" s="116"/>
      <c r="HK5" s="116"/>
      <c r="HL5" s="116"/>
      <c r="HM5" s="116"/>
      <c r="HN5" s="116"/>
      <c r="HO5" s="116"/>
      <c r="HP5" s="116"/>
      <c r="HQ5" s="116"/>
      <c r="HR5" s="116"/>
      <c r="HS5" s="116"/>
      <c r="HT5" s="116"/>
      <c r="HU5" s="116"/>
      <c r="HV5" s="116"/>
      <c r="HW5" s="116"/>
      <c r="HX5" s="116"/>
      <c r="HY5" s="116"/>
      <c r="HZ5" s="116"/>
      <c r="IA5" s="116"/>
      <c r="IB5" s="116"/>
      <c r="IC5" s="116"/>
      <c r="ID5" s="116"/>
      <c r="IE5" s="116"/>
      <c r="IF5" s="116"/>
      <c r="IG5" s="116"/>
      <c r="IH5" s="116"/>
      <c r="II5" s="116"/>
      <c r="IJ5" s="116"/>
      <c r="IK5" s="116"/>
      <c r="IL5" s="116"/>
      <c r="IM5" s="116"/>
      <c r="IN5" s="116"/>
      <c r="IO5" s="116"/>
      <c r="IP5" s="116"/>
      <c r="IQ5" s="116"/>
    </row>
    <row r="6" s="113" customFormat="1" ht="28" customHeight="1" spans="1:251">
      <c r="A6" s="119">
        <v>20901</v>
      </c>
      <c r="B6" s="120" t="s">
        <v>303</v>
      </c>
      <c r="C6" s="121"/>
      <c r="D6" s="121"/>
      <c r="E6" s="121"/>
      <c r="F6" s="116"/>
      <c r="G6" s="116"/>
      <c r="H6" s="116"/>
      <c r="I6" s="116"/>
      <c r="J6" s="116"/>
      <c r="K6" s="116"/>
      <c r="L6" s="116"/>
      <c r="M6" s="116"/>
      <c r="N6" s="116"/>
      <c r="O6" s="116"/>
      <c r="P6" s="116"/>
      <c r="Q6" s="116"/>
      <c r="R6" s="116"/>
      <c r="S6" s="116"/>
      <c r="T6" s="116"/>
      <c r="U6" s="116"/>
      <c r="V6" s="116"/>
      <c r="W6" s="116"/>
      <c r="X6" s="116"/>
      <c r="Y6" s="116"/>
      <c r="Z6" s="116"/>
      <c r="AA6" s="116"/>
      <c r="AB6" s="116"/>
      <c r="AC6" s="116"/>
      <c r="AD6" s="116"/>
      <c r="AE6" s="116"/>
      <c r="AF6" s="116"/>
      <c r="AG6" s="116"/>
      <c r="AH6" s="116"/>
      <c r="AI6" s="116"/>
      <c r="AJ6" s="116"/>
      <c r="AK6" s="116"/>
      <c r="AL6" s="116"/>
      <c r="AM6" s="116"/>
      <c r="AN6" s="116"/>
      <c r="AO6" s="116"/>
      <c r="AP6" s="116"/>
      <c r="AQ6" s="116"/>
      <c r="AR6" s="116"/>
      <c r="AS6" s="116"/>
      <c r="AT6" s="116"/>
      <c r="AU6" s="116"/>
      <c r="AV6" s="116"/>
      <c r="AW6" s="116"/>
      <c r="AX6" s="116"/>
      <c r="AY6" s="116"/>
      <c r="AZ6" s="116"/>
      <c r="BA6" s="116"/>
      <c r="BB6" s="116"/>
      <c r="BC6" s="116"/>
      <c r="BD6" s="116"/>
      <c r="BE6" s="116"/>
      <c r="BF6" s="116"/>
      <c r="BG6" s="116"/>
      <c r="BH6" s="116"/>
      <c r="BI6" s="116"/>
      <c r="BJ6" s="116"/>
      <c r="BK6" s="116"/>
      <c r="BL6" s="116"/>
      <c r="BM6" s="116"/>
      <c r="BN6" s="116"/>
      <c r="BO6" s="116"/>
      <c r="BP6" s="116"/>
      <c r="BQ6" s="116"/>
      <c r="BR6" s="116"/>
      <c r="BS6" s="116"/>
      <c r="BT6" s="116"/>
      <c r="BU6" s="116"/>
      <c r="BV6" s="116"/>
      <c r="BW6" s="116"/>
      <c r="BX6" s="116"/>
      <c r="BY6" s="116"/>
      <c r="BZ6" s="116"/>
      <c r="CA6" s="116"/>
      <c r="CB6" s="116"/>
      <c r="CC6" s="116"/>
      <c r="CD6" s="116"/>
      <c r="CE6" s="116"/>
      <c r="CF6" s="116"/>
      <c r="CG6" s="116"/>
      <c r="CH6" s="116"/>
      <c r="CI6" s="116"/>
      <c r="CJ6" s="116"/>
      <c r="CK6" s="116"/>
      <c r="CL6" s="116"/>
      <c r="CM6" s="116"/>
      <c r="CN6" s="116"/>
      <c r="CO6" s="116"/>
      <c r="CP6" s="116"/>
      <c r="CQ6" s="116"/>
      <c r="CR6" s="116"/>
      <c r="CS6" s="116"/>
      <c r="CT6" s="116"/>
      <c r="CU6" s="116"/>
      <c r="CV6" s="116"/>
      <c r="CW6" s="116"/>
      <c r="CX6" s="116"/>
      <c r="CY6" s="116"/>
      <c r="CZ6" s="116"/>
      <c r="DA6" s="116"/>
      <c r="DB6" s="116"/>
      <c r="DC6" s="116"/>
      <c r="DD6" s="116"/>
      <c r="DE6" s="116"/>
      <c r="DF6" s="116"/>
      <c r="DG6" s="116"/>
      <c r="DH6" s="116"/>
      <c r="DI6" s="116"/>
      <c r="DJ6" s="116"/>
      <c r="DK6" s="116"/>
      <c r="DL6" s="116"/>
      <c r="DM6" s="116"/>
      <c r="DN6" s="116"/>
      <c r="DO6" s="116"/>
      <c r="DP6" s="116"/>
      <c r="DQ6" s="116"/>
      <c r="DR6" s="116"/>
      <c r="DS6" s="116"/>
      <c r="DT6" s="116"/>
      <c r="DU6" s="116"/>
      <c r="DV6" s="116"/>
      <c r="DW6" s="116"/>
      <c r="DX6" s="116"/>
      <c r="DY6" s="116"/>
      <c r="DZ6" s="116"/>
      <c r="EA6" s="116"/>
      <c r="EB6" s="116"/>
      <c r="EC6" s="116"/>
      <c r="ED6" s="116"/>
      <c r="EE6" s="116"/>
      <c r="EF6" s="116"/>
      <c r="EG6" s="116"/>
      <c r="EH6" s="116"/>
      <c r="EI6" s="116"/>
      <c r="EJ6" s="116"/>
      <c r="EK6" s="116"/>
      <c r="EL6" s="116"/>
      <c r="EM6" s="116"/>
      <c r="EN6" s="116"/>
      <c r="EO6" s="116"/>
      <c r="EP6" s="116"/>
      <c r="EQ6" s="116"/>
      <c r="ER6" s="116"/>
      <c r="ES6" s="116"/>
      <c r="ET6" s="116"/>
      <c r="EU6" s="116"/>
      <c r="EV6" s="116"/>
      <c r="EW6" s="116"/>
      <c r="EX6" s="116"/>
      <c r="EY6" s="116"/>
      <c r="EZ6" s="116"/>
      <c r="FA6" s="116"/>
      <c r="FB6" s="116"/>
      <c r="FC6" s="116"/>
      <c r="FD6" s="116"/>
      <c r="FE6" s="116"/>
      <c r="FF6" s="116"/>
      <c r="FG6" s="116"/>
      <c r="FH6" s="116"/>
      <c r="FI6" s="116"/>
      <c r="FJ6" s="116"/>
      <c r="FK6" s="116"/>
      <c r="FL6" s="116"/>
      <c r="FM6" s="116"/>
      <c r="FN6" s="116"/>
      <c r="FO6" s="116"/>
      <c r="FP6" s="116"/>
      <c r="FQ6" s="116"/>
      <c r="FR6" s="116"/>
      <c r="FS6" s="116"/>
      <c r="FT6" s="116"/>
      <c r="FU6" s="116"/>
      <c r="FV6" s="116"/>
      <c r="FW6" s="116"/>
      <c r="FX6" s="116"/>
      <c r="FY6" s="116"/>
      <c r="FZ6" s="116"/>
      <c r="GA6" s="116"/>
      <c r="GB6" s="116"/>
      <c r="GC6" s="116"/>
      <c r="GD6" s="116"/>
      <c r="GE6" s="116"/>
      <c r="GF6" s="116"/>
      <c r="GG6" s="116"/>
      <c r="GH6" s="116"/>
      <c r="GI6" s="116"/>
      <c r="GJ6" s="116"/>
      <c r="GK6" s="116"/>
      <c r="GL6" s="116"/>
      <c r="GM6" s="116"/>
      <c r="GN6" s="116"/>
      <c r="GO6" s="116"/>
      <c r="GP6" s="116"/>
      <c r="GQ6" s="116"/>
      <c r="GR6" s="116"/>
      <c r="GS6" s="116"/>
      <c r="GT6" s="116"/>
      <c r="GU6" s="116"/>
      <c r="GV6" s="116"/>
      <c r="GW6" s="116"/>
      <c r="GX6" s="116"/>
      <c r="GY6" s="116"/>
      <c r="GZ6" s="116"/>
      <c r="HA6" s="116"/>
      <c r="HB6" s="116"/>
      <c r="HC6" s="116"/>
      <c r="HD6" s="116"/>
      <c r="HE6" s="116"/>
      <c r="HF6" s="116"/>
      <c r="HG6" s="116"/>
      <c r="HH6" s="116"/>
      <c r="HI6" s="116"/>
      <c r="HJ6" s="116"/>
      <c r="HK6" s="116"/>
      <c r="HL6" s="116"/>
      <c r="HM6" s="116"/>
      <c r="HN6" s="116"/>
      <c r="HO6" s="116"/>
      <c r="HP6" s="116"/>
      <c r="HQ6" s="116"/>
      <c r="HR6" s="116"/>
      <c r="HS6" s="116"/>
      <c r="HT6" s="116"/>
      <c r="HU6" s="116"/>
      <c r="HV6" s="116"/>
      <c r="HW6" s="116"/>
      <c r="HX6" s="116"/>
      <c r="HY6" s="116"/>
      <c r="HZ6" s="116"/>
      <c r="IA6" s="116"/>
      <c r="IB6" s="116"/>
      <c r="IC6" s="116"/>
      <c r="ID6" s="116"/>
      <c r="IE6" s="116"/>
      <c r="IF6" s="116"/>
      <c r="IG6" s="116"/>
      <c r="IH6" s="116"/>
      <c r="II6" s="116"/>
      <c r="IJ6" s="116"/>
      <c r="IK6" s="116"/>
      <c r="IL6" s="116"/>
      <c r="IM6" s="116"/>
      <c r="IN6" s="116"/>
      <c r="IO6" s="116"/>
      <c r="IP6" s="116"/>
      <c r="IQ6" s="116"/>
    </row>
    <row r="7" s="113" customFormat="1" ht="28" customHeight="1" spans="1:251">
      <c r="A7" s="119"/>
      <c r="B7" s="120"/>
      <c r="C7" s="121"/>
      <c r="D7" s="121"/>
      <c r="E7" s="121"/>
      <c r="F7" s="116"/>
      <c r="G7" s="116"/>
      <c r="H7" s="116"/>
      <c r="I7" s="116"/>
      <c r="J7" s="116"/>
      <c r="K7" s="116"/>
      <c r="L7" s="116"/>
      <c r="M7" s="116"/>
      <c r="N7" s="116"/>
      <c r="O7" s="116"/>
      <c r="P7" s="116"/>
      <c r="Q7" s="116"/>
      <c r="R7" s="116"/>
      <c r="S7" s="116"/>
      <c r="T7" s="116"/>
      <c r="U7" s="116"/>
      <c r="V7" s="116"/>
      <c r="W7" s="116"/>
      <c r="X7" s="116"/>
      <c r="Y7" s="116"/>
      <c r="Z7" s="116"/>
      <c r="AA7" s="116"/>
      <c r="AB7" s="116"/>
      <c r="AC7" s="116"/>
      <c r="AD7" s="116"/>
      <c r="AE7" s="116"/>
      <c r="AF7" s="116"/>
      <c r="AG7" s="116"/>
      <c r="AH7" s="116"/>
      <c r="AI7" s="116"/>
      <c r="AJ7" s="116"/>
      <c r="AK7" s="116"/>
      <c r="AL7" s="116"/>
      <c r="AM7" s="116"/>
      <c r="AN7" s="116"/>
      <c r="AO7" s="116"/>
      <c r="AP7" s="116"/>
      <c r="AQ7" s="116"/>
      <c r="AR7" s="116"/>
      <c r="AS7" s="116"/>
      <c r="AT7" s="116"/>
      <c r="AU7" s="116"/>
      <c r="AV7" s="116"/>
      <c r="AW7" s="116"/>
      <c r="AX7" s="116"/>
      <c r="AY7" s="116"/>
      <c r="AZ7" s="116"/>
      <c r="BA7" s="116"/>
      <c r="BB7" s="116"/>
      <c r="BC7" s="116"/>
      <c r="BD7" s="116"/>
      <c r="BE7" s="116"/>
      <c r="BF7" s="116"/>
      <c r="BG7" s="116"/>
      <c r="BH7" s="116"/>
      <c r="BI7" s="116"/>
      <c r="BJ7" s="116"/>
      <c r="BK7" s="116"/>
      <c r="BL7" s="116"/>
      <c r="BM7" s="116"/>
      <c r="BN7" s="116"/>
      <c r="BO7" s="116"/>
      <c r="BP7" s="116"/>
      <c r="BQ7" s="116"/>
      <c r="BR7" s="116"/>
      <c r="BS7" s="116"/>
      <c r="BT7" s="116"/>
      <c r="BU7" s="116"/>
      <c r="BV7" s="116"/>
      <c r="BW7" s="116"/>
      <c r="BX7" s="116"/>
      <c r="BY7" s="116"/>
      <c r="BZ7" s="116"/>
      <c r="CA7" s="116"/>
      <c r="CB7" s="116"/>
      <c r="CC7" s="116"/>
      <c r="CD7" s="116"/>
      <c r="CE7" s="116"/>
      <c r="CF7" s="116"/>
      <c r="CG7" s="116"/>
      <c r="CH7" s="116"/>
      <c r="CI7" s="116"/>
      <c r="CJ7" s="116"/>
      <c r="CK7" s="116"/>
      <c r="CL7" s="116"/>
      <c r="CM7" s="116"/>
      <c r="CN7" s="116"/>
      <c r="CO7" s="116"/>
      <c r="CP7" s="116"/>
      <c r="CQ7" s="116"/>
      <c r="CR7" s="116"/>
      <c r="CS7" s="116"/>
      <c r="CT7" s="116"/>
      <c r="CU7" s="116"/>
      <c r="CV7" s="116"/>
      <c r="CW7" s="116"/>
      <c r="CX7" s="116"/>
      <c r="CY7" s="116"/>
      <c r="CZ7" s="116"/>
      <c r="DA7" s="116"/>
      <c r="DB7" s="116"/>
      <c r="DC7" s="116"/>
      <c r="DD7" s="116"/>
      <c r="DE7" s="116"/>
      <c r="DF7" s="116"/>
      <c r="DG7" s="116"/>
      <c r="DH7" s="116"/>
      <c r="DI7" s="116"/>
      <c r="DJ7" s="116"/>
      <c r="DK7" s="116"/>
      <c r="DL7" s="116"/>
      <c r="DM7" s="116"/>
      <c r="DN7" s="116"/>
      <c r="DO7" s="116"/>
      <c r="DP7" s="116"/>
      <c r="DQ7" s="116"/>
      <c r="DR7" s="116"/>
      <c r="DS7" s="116"/>
      <c r="DT7" s="116"/>
      <c r="DU7" s="116"/>
      <c r="DV7" s="116"/>
      <c r="DW7" s="116"/>
      <c r="DX7" s="116"/>
      <c r="DY7" s="116"/>
      <c r="DZ7" s="116"/>
      <c r="EA7" s="116"/>
      <c r="EB7" s="116"/>
      <c r="EC7" s="116"/>
      <c r="ED7" s="116"/>
      <c r="EE7" s="116"/>
      <c r="EF7" s="116"/>
      <c r="EG7" s="116"/>
      <c r="EH7" s="116"/>
      <c r="EI7" s="116"/>
      <c r="EJ7" s="116"/>
      <c r="EK7" s="116"/>
      <c r="EL7" s="116"/>
      <c r="EM7" s="116"/>
      <c r="EN7" s="116"/>
      <c r="EO7" s="116"/>
      <c r="EP7" s="116"/>
      <c r="EQ7" s="116"/>
      <c r="ER7" s="116"/>
      <c r="ES7" s="116"/>
      <c r="ET7" s="116"/>
      <c r="EU7" s="116"/>
      <c r="EV7" s="116"/>
      <c r="EW7" s="116"/>
      <c r="EX7" s="116"/>
      <c r="EY7" s="116"/>
      <c r="EZ7" s="116"/>
      <c r="FA7" s="116"/>
      <c r="FB7" s="116"/>
      <c r="FC7" s="116"/>
      <c r="FD7" s="116"/>
      <c r="FE7" s="116"/>
      <c r="FF7" s="116"/>
      <c r="FG7" s="116"/>
      <c r="FH7" s="116"/>
      <c r="FI7" s="116"/>
      <c r="FJ7" s="116"/>
      <c r="FK7" s="116"/>
      <c r="FL7" s="116"/>
      <c r="FM7" s="116"/>
      <c r="FN7" s="116"/>
      <c r="FO7" s="116"/>
      <c r="FP7" s="116"/>
      <c r="FQ7" s="116"/>
      <c r="FR7" s="116"/>
      <c r="FS7" s="116"/>
      <c r="FT7" s="116"/>
      <c r="FU7" s="116"/>
      <c r="FV7" s="116"/>
      <c r="FW7" s="116"/>
      <c r="FX7" s="116"/>
      <c r="FY7" s="116"/>
      <c r="FZ7" s="116"/>
      <c r="GA7" s="116"/>
      <c r="GB7" s="116"/>
      <c r="GC7" s="116"/>
      <c r="GD7" s="116"/>
      <c r="GE7" s="116"/>
      <c r="GF7" s="116"/>
      <c r="GG7" s="116"/>
      <c r="GH7" s="116"/>
      <c r="GI7" s="116"/>
      <c r="GJ7" s="116"/>
      <c r="GK7" s="116"/>
      <c r="GL7" s="116"/>
      <c r="GM7" s="116"/>
      <c r="GN7" s="116"/>
      <c r="GO7" s="116"/>
      <c r="GP7" s="116"/>
      <c r="GQ7" s="116"/>
      <c r="GR7" s="116"/>
      <c r="GS7" s="116"/>
      <c r="GT7" s="116"/>
      <c r="GU7" s="116"/>
      <c r="GV7" s="116"/>
      <c r="GW7" s="116"/>
      <c r="GX7" s="116"/>
      <c r="GY7" s="116"/>
      <c r="GZ7" s="116"/>
      <c r="HA7" s="116"/>
      <c r="HB7" s="116"/>
      <c r="HC7" s="116"/>
      <c r="HD7" s="116"/>
      <c r="HE7" s="116"/>
      <c r="HF7" s="116"/>
      <c r="HG7" s="116"/>
      <c r="HH7" s="116"/>
      <c r="HI7" s="116"/>
      <c r="HJ7" s="116"/>
      <c r="HK7" s="116"/>
      <c r="HL7" s="116"/>
      <c r="HM7" s="116"/>
      <c r="HN7" s="116"/>
      <c r="HO7" s="116"/>
      <c r="HP7" s="116"/>
      <c r="HQ7" s="116"/>
      <c r="HR7" s="116"/>
      <c r="HS7" s="116"/>
      <c r="HT7" s="116"/>
      <c r="HU7" s="116"/>
      <c r="HV7" s="116"/>
      <c r="HW7" s="116"/>
      <c r="HX7" s="116"/>
      <c r="HY7" s="116"/>
      <c r="HZ7" s="116"/>
      <c r="IA7" s="116"/>
      <c r="IB7" s="116"/>
      <c r="IC7" s="116"/>
      <c r="ID7" s="116"/>
      <c r="IE7" s="116"/>
      <c r="IF7" s="116"/>
      <c r="IG7" s="116"/>
      <c r="IH7" s="116"/>
      <c r="II7" s="116"/>
      <c r="IJ7" s="116"/>
      <c r="IK7" s="116"/>
      <c r="IL7" s="116"/>
      <c r="IM7" s="116"/>
      <c r="IN7" s="116"/>
      <c r="IO7" s="116"/>
      <c r="IP7" s="116"/>
      <c r="IQ7" s="116"/>
    </row>
    <row r="8" s="113" customFormat="1" ht="28" customHeight="1" spans="1:251">
      <c r="A8" s="119">
        <v>2090101</v>
      </c>
      <c r="B8" s="120" t="s">
        <v>304</v>
      </c>
      <c r="C8" s="121"/>
      <c r="D8" s="121"/>
      <c r="E8" s="121"/>
      <c r="F8" s="116"/>
      <c r="G8" s="116"/>
      <c r="H8" s="116"/>
      <c r="I8" s="116"/>
      <c r="J8" s="116"/>
      <c r="K8" s="116"/>
      <c r="L8" s="116"/>
      <c r="M8" s="116"/>
      <c r="N8" s="116"/>
      <c r="O8" s="116"/>
      <c r="P8" s="116"/>
      <c r="Q8" s="116"/>
      <c r="R8" s="116"/>
      <c r="S8" s="116"/>
      <c r="T8" s="116"/>
      <c r="U8" s="116"/>
      <c r="V8" s="116"/>
      <c r="W8" s="116"/>
      <c r="X8" s="116"/>
      <c r="Y8" s="116"/>
      <c r="Z8" s="116"/>
      <c r="AA8" s="116"/>
      <c r="AB8" s="116"/>
      <c r="AC8" s="116"/>
      <c r="AD8" s="116"/>
      <c r="AE8" s="116"/>
      <c r="AF8" s="116"/>
      <c r="AG8" s="116"/>
      <c r="AH8" s="116"/>
      <c r="AI8" s="116"/>
      <c r="AJ8" s="116"/>
      <c r="AK8" s="116"/>
      <c r="AL8" s="116"/>
      <c r="AM8" s="116"/>
      <c r="AN8" s="116"/>
      <c r="AO8" s="116"/>
      <c r="AP8" s="116"/>
      <c r="AQ8" s="116"/>
      <c r="AR8" s="116"/>
      <c r="AS8" s="116"/>
      <c r="AT8" s="116"/>
      <c r="AU8" s="116"/>
      <c r="AV8" s="116"/>
      <c r="AW8" s="116"/>
      <c r="AX8" s="116"/>
      <c r="AY8" s="116"/>
      <c r="AZ8" s="116"/>
      <c r="BA8" s="116"/>
      <c r="BB8" s="116"/>
      <c r="BC8" s="116"/>
      <c r="BD8" s="116"/>
      <c r="BE8" s="116"/>
      <c r="BF8" s="116"/>
      <c r="BG8" s="116"/>
      <c r="BH8" s="116"/>
      <c r="BI8" s="116"/>
      <c r="BJ8" s="116"/>
      <c r="BK8" s="116"/>
      <c r="BL8" s="116"/>
      <c r="BM8" s="116"/>
      <c r="BN8" s="116"/>
      <c r="BO8" s="116"/>
      <c r="BP8" s="116"/>
      <c r="BQ8" s="116"/>
      <c r="BR8" s="116"/>
      <c r="BS8" s="116"/>
      <c r="BT8" s="116"/>
      <c r="BU8" s="116"/>
      <c r="BV8" s="116"/>
      <c r="BW8" s="116"/>
      <c r="BX8" s="116"/>
      <c r="BY8" s="116"/>
      <c r="BZ8" s="116"/>
      <c r="CA8" s="116"/>
      <c r="CB8" s="116"/>
      <c r="CC8" s="116"/>
      <c r="CD8" s="116"/>
      <c r="CE8" s="116"/>
      <c r="CF8" s="116"/>
      <c r="CG8" s="116"/>
      <c r="CH8" s="116"/>
      <c r="CI8" s="116"/>
      <c r="CJ8" s="116"/>
      <c r="CK8" s="116"/>
      <c r="CL8" s="116"/>
      <c r="CM8" s="116"/>
      <c r="CN8" s="116"/>
      <c r="CO8" s="116"/>
      <c r="CP8" s="116"/>
      <c r="CQ8" s="116"/>
      <c r="CR8" s="116"/>
      <c r="CS8" s="116"/>
      <c r="CT8" s="116"/>
      <c r="CU8" s="116"/>
      <c r="CV8" s="116"/>
      <c r="CW8" s="116"/>
      <c r="CX8" s="116"/>
      <c r="CY8" s="116"/>
      <c r="CZ8" s="116"/>
      <c r="DA8" s="116"/>
      <c r="DB8" s="116"/>
      <c r="DC8" s="116"/>
      <c r="DD8" s="116"/>
      <c r="DE8" s="116"/>
      <c r="DF8" s="116"/>
      <c r="DG8" s="116"/>
      <c r="DH8" s="116"/>
      <c r="DI8" s="116"/>
      <c r="DJ8" s="116"/>
      <c r="DK8" s="116"/>
      <c r="DL8" s="116"/>
      <c r="DM8" s="116"/>
      <c r="DN8" s="116"/>
      <c r="DO8" s="116"/>
      <c r="DP8" s="116"/>
      <c r="DQ8" s="116"/>
      <c r="DR8" s="116"/>
      <c r="DS8" s="116"/>
      <c r="DT8" s="116"/>
      <c r="DU8" s="116"/>
      <c r="DV8" s="116"/>
      <c r="DW8" s="116"/>
      <c r="DX8" s="116"/>
      <c r="DY8" s="116"/>
      <c r="DZ8" s="116"/>
      <c r="EA8" s="116"/>
      <c r="EB8" s="116"/>
      <c r="EC8" s="116"/>
      <c r="ED8" s="116"/>
      <c r="EE8" s="116"/>
      <c r="EF8" s="116"/>
      <c r="EG8" s="116"/>
      <c r="EH8" s="116"/>
      <c r="EI8" s="116"/>
      <c r="EJ8" s="116"/>
      <c r="EK8" s="116"/>
      <c r="EL8" s="116"/>
      <c r="EM8" s="116"/>
      <c r="EN8" s="116"/>
      <c r="EO8" s="116"/>
      <c r="EP8" s="116"/>
      <c r="EQ8" s="116"/>
      <c r="ER8" s="116"/>
      <c r="ES8" s="116"/>
      <c r="ET8" s="116"/>
      <c r="EU8" s="116"/>
      <c r="EV8" s="116"/>
      <c r="EW8" s="116"/>
      <c r="EX8" s="116"/>
      <c r="EY8" s="116"/>
      <c r="EZ8" s="116"/>
      <c r="FA8" s="116"/>
      <c r="FB8" s="116"/>
      <c r="FC8" s="116"/>
      <c r="FD8" s="116"/>
      <c r="FE8" s="116"/>
      <c r="FF8" s="116"/>
      <c r="FG8" s="116"/>
      <c r="FH8" s="116"/>
      <c r="FI8" s="116"/>
      <c r="FJ8" s="116"/>
      <c r="FK8" s="116"/>
      <c r="FL8" s="116"/>
      <c r="FM8" s="116"/>
      <c r="FN8" s="116"/>
      <c r="FO8" s="116"/>
      <c r="FP8" s="116"/>
      <c r="FQ8" s="116"/>
      <c r="FR8" s="116"/>
      <c r="FS8" s="116"/>
      <c r="FT8" s="116"/>
      <c r="FU8" s="116"/>
      <c r="FV8" s="116"/>
      <c r="FW8" s="116"/>
      <c r="FX8" s="116"/>
      <c r="FY8" s="116"/>
      <c r="FZ8" s="116"/>
      <c r="GA8" s="116"/>
      <c r="GB8" s="116"/>
      <c r="GC8" s="116"/>
      <c r="GD8" s="116"/>
      <c r="GE8" s="116"/>
      <c r="GF8" s="116"/>
      <c r="GG8" s="116"/>
      <c r="GH8" s="116"/>
      <c r="GI8" s="116"/>
      <c r="GJ8" s="116"/>
      <c r="GK8" s="116"/>
      <c r="GL8" s="116"/>
      <c r="GM8" s="116"/>
      <c r="GN8" s="116"/>
      <c r="GO8" s="116"/>
      <c r="GP8" s="116"/>
      <c r="GQ8" s="116"/>
      <c r="GR8" s="116"/>
      <c r="GS8" s="116"/>
      <c r="GT8" s="116"/>
      <c r="GU8" s="116"/>
      <c r="GV8" s="116"/>
      <c r="GW8" s="116"/>
      <c r="GX8" s="116"/>
      <c r="GY8" s="116"/>
      <c r="GZ8" s="116"/>
      <c r="HA8" s="116"/>
      <c r="HB8" s="116"/>
      <c r="HC8" s="116"/>
      <c r="HD8" s="116"/>
      <c r="HE8" s="116"/>
      <c r="HF8" s="116"/>
      <c r="HG8" s="116"/>
      <c r="HH8" s="116"/>
      <c r="HI8" s="116"/>
      <c r="HJ8" s="116"/>
      <c r="HK8" s="116"/>
      <c r="HL8" s="116"/>
      <c r="HM8" s="116"/>
      <c r="HN8" s="116"/>
      <c r="HO8" s="116"/>
      <c r="HP8" s="116"/>
      <c r="HQ8" s="116"/>
      <c r="HR8" s="116"/>
      <c r="HS8" s="116"/>
      <c r="HT8" s="116"/>
      <c r="HU8" s="116"/>
      <c r="HV8" s="116"/>
      <c r="HW8" s="116"/>
      <c r="HX8" s="116"/>
      <c r="HY8" s="116"/>
      <c r="HZ8" s="116"/>
      <c r="IA8" s="116"/>
      <c r="IB8" s="116"/>
      <c r="IC8" s="116"/>
      <c r="ID8" s="116"/>
      <c r="IE8" s="116"/>
      <c r="IF8" s="116"/>
      <c r="IG8" s="116"/>
      <c r="IH8" s="116"/>
      <c r="II8" s="116"/>
      <c r="IJ8" s="116"/>
      <c r="IK8" s="116"/>
      <c r="IL8" s="116"/>
      <c r="IM8" s="116"/>
      <c r="IN8" s="116"/>
      <c r="IO8" s="116"/>
      <c r="IP8" s="116"/>
      <c r="IQ8" s="116"/>
    </row>
    <row r="9" s="113" customFormat="1" ht="28" customHeight="1" spans="1:251">
      <c r="A9" s="119"/>
      <c r="B9" s="120"/>
      <c r="C9" s="121"/>
      <c r="D9" s="121"/>
      <c r="E9" s="121"/>
      <c r="F9" s="116"/>
      <c r="G9" s="116"/>
      <c r="H9" s="116"/>
      <c r="I9" s="116"/>
      <c r="J9" s="116"/>
      <c r="K9" s="116"/>
      <c r="L9" s="116"/>
      <c r="M9" s="116"/>
      <c r="N9" s="116"/>
      <c r="O9" s="116"/>
      <c r="P9" s="116"/>
      <c r="Q9" s="116"/>
      <c r="R9" s="116"/>
      <c r="S9" s="116"/>
      <c r="T9" s="116"/>
      <c r="U9" s="116"/>
      <c r="V9" s="116"/>
      <c r="W9" s="116"/>
      <c r="X9" s="116"/>
      <c r="Y9" s="116"/>
      <c r="Z9" s="116"/>
      <c r="AA9" s="116"/>
      <c r="AB9" s="116"/>
      <c r="AC9" s="116"/>
      <c r="AD9" s="116"/>
      <c r="AE9" s="116"/>
      <c r="AF9" s="116"/>
      <c r="AG9" s="116"/>
      <c r="AH9" s="116"/>
      <c r="AI9" s="116"/>
      <c r="AJ9" s="116"/>
      <c r="AK9" s="116"/>
      <c r="AL9" s="116"/>
      <c r="AM9" s="116"/>
      <c r="AN9" s="116"/>
      <c r="AO9" s="116"/>
      <c r="AP9" s="116"/>
      <c r="AQ9" s="116"/>
      <c r="AR9" s="116"/>
      <c r="AS9" s="116"/>
      <c r="AT9" s="116"/>
      <c r="AU9" s="116"/>
      <c r="AV9" s="116"/>
      <c r="AW9" s="116"/>
      <c r="AX9" s="116"/>
      <c r="AY9" s="116"/>
      <c r="AZ9" s="116"/>
      <c r="BA9" s="116"/>
      <c r="BB9" s="116"/>
      <c r="BC9" s="116"/>
      <c r="BD9" s="116"/>
      <c r="BE9" s="116"/>
      <c r="BF9" s="116"/>
      <c r="BG9" s="116"/>
      <c r="BH9" s="116"/>
      <c r="BI9" s="116"/>
      <c r="BJ9" s="116"/>
      <c r="BK9" s="116"/>
      <c r="BL9" s="116"/>
      <c r="BM9" s="116"/>
      <c r="BN9" s="116"/>
      <c r="BO9" s="116"/>
      <c r="BP9" s="116"/>
      <c r="BQ9" s="116"/>
      <c r="BR9" s="116"/>
      <c r="BS9" s="116"/>
      <c r="BT9" s="116"/>
      <c r="BU9" s="116"/>
      <c r="BV9" s="116"/>
      <c r="BW9" s="116"/>
      <c r="BX9" s="116"/>
      <c r="BY9" s="116"/>
      <c r="BZ9" s="116"/>
      <c r="CA9" s="116"/>
      <c r="CB9" s="116"/>
      <c r="CC9" s="116"/>
      <c r="CD9" s="116"/>
      <c r="CE9" s="116"/>
      <c r="CF9" s="116"/>
      <c r="CG9" s="116"/>
      <c r="CH9" s="116"/>
      <c r="CI9" s="116"/>
      <c r="CJ9" s="116"/>
      <c r="CK9" s="116"/>
      <c r="CL9" s="116"/>
      <c r="CM9" s="116"/>
      <c r="CN9" s="116"/>
      <c r="CO9" s="116"/>
      <c r="CP9" s="116"/>
      <c r="CQ9" s="116"/>
      <c r="CR9" s="116"/>
      <c r="CS9" s="116"/>
      <c r="CT9" s="116"/>
      <c r="CU9" s="116"/>
      <c r="CV9" s="116"/>
      <c r="CW9" s="116"/>
      <c r="CX9" s="116"/>
      <c r="CY9" s="116"/>
      <c r="CZ9" s="116"/>
      <c r="DA9" s="116"/>
      <c r="DB9" s="116"/>
      <c r="DC9" s="116"/>
      <c r="DD9" s="116"/>
      <c r="DE9" s="116"/>
      <c r="DF9" s="116"/>
      <c r="DG9" s="116"/>
      <c r="DH9" s="116"/>
      <c r="DI9" s="116"/>
      <c r="DJ9" s="116"/>
      <c r="DK9" s="116"/>
      <c r="DL9" s="116"/>
      <c r="DM9" s="116"/>
      <c r="DN9" s="116"/>
      <c r="DO9" s="116"/>
      <c r="DP9" s="116"/>
      <c r="DQ9" s="116"/>
      <c r="DR9" s="116"/>
      <c r="DS9" s="116"/>
      <c r="DT9" s="116"/>
      <c r="DU9" s="116"/>
      <c r="DV9" s="116"/>
      <c r="DW9" s="116"/>
      <c r="DX9" s="116"/>
      <c r="DY9" s="116"/>
      <c r="DZ9" s="116"/>
      <c r="EA9" s="116"/>
      <c r="EB9" s="116"/>
      <c r="EC9" s="116"/>
      <c r="ED9" s="116"/>
      <c r="EE9" s="116"/>
      <c r="EF9" s="116"/>
      <c r="EG9" s="116"/>
      <c r="EH9" s="116"/>
      <c r="EI9" s="116"/>
      <c r="EJ9" s="116"/>
      <c r="EK9" s="116"/>
      <c r="EL9" s="116"/>
      <c r="EM9" s="116"/>
      <c r="EN9" s="116"/>
      <c r="EO9" s="116"/>
      <c r="EP9" s="116"/>
      <c r="EQ9" s="116"/>
      <c r="ER9" s="116"/>
      <c r="ES9" s="116"/>
      <c r="ET9" s="116"/>
      <c r="EU9" s="116"/>
      <c r="EV9" s="116"/>
      <c r="EW9" s="116"/>
      <c r="EX9" s="116"/>
      <c r="EY9" s="116"/>
      <c r="EZ9" s="116"/>
      <c r="FA9" s="116"/>
      <c r="FB9" s="116"/>
      <c r="FC9" s="116"/>
      <c r="FD9" s="116"/>
      <c r="FE9" s="116"/>
      <c r="FF9" s="116"/>
      <c r="FG9" s="116"/>
      <c r="FH9" s="116"/>
      <c r="FI9" s="116"/>
      <c r="FJ9" s="116"/>
      <c r="FK9" s="116"/>
      <c r="FL9" s="116"/>
      <c r="FM9" s="116"/>
      <c r="FN9" s="116"/>
      <c r="FO9" s="116"/>
      <c r="FP9" s="116"/>
      <c r="FQ9" s="116"/>
      <c r="FR9" s="116"/>
      <c r="FS9" s="116"/>
      <c r="FT9" s="116"/>
      <c r="FU9" s="116"/>
      <c r="FV9" s="116"/>
      <c r="FW9" s="116"/>
      <c r="FX9" s="116"/>
      <c r="FY9" s="116"/>
      <c r="FZ9" s="116"/>
      <c r="GA9" s="116"/>
      <c r="GB9" s="116"/>
      <c r="GC9" s="116"/>
      <c r="GD9" s="116"/>
      <c r="GE9" s="116"/>
      <c r="GF9" s="116"/>
      <c r="GG9" s="116"/>
      <c r="GH9" s="116"/>
      <c r="GI9" s="116"/>
      <c r="GJ9" s="116"/>
      <c r="GK9" s="116"/>
      <c r="GL9" s="116"/>
      <c r="GM9" s="116"/>
      <c r="GN9" s="116"/>
      <c r="GO9" s="116"/>
      <c r="GP9" s="116"/>
      <c r="GQ9" s="116"/>
      <c r="GR9" s="116"/>
      <c r="GS9" s="116"/>
      <c r="GT9" s="116"/>
      <c r="GU9" s="116"/>
      <c r="GV9" s="116"/>
      <c r="GW9" s="116"/>
      <c r="GX9" s="116"/>
      <c r="GY9" s="116"/>
      <c r="GZ9" s="116"/>
      <c r="HA9" s="116"/>
      <c r="HB9" s="116"/>
      <c r="HC9" s="116"/>
      <c r="HD9" s="116"/>
      <c r="HE9" s="116"/>
      <c r="HF9" s="116"/>
      <c r="HG9" s="116"/>
      <c r="HH9" s="116"/>
      <c r="HI9" s="116"/>
      <c r="HJ9" s="116"/>
      <c r="HK9" s="116"/>
      <c r="HL9" s="116"/>
      <c r="HM9" s="116"/>
      <c r="HN9" s="116"/>
      <c r="HO9" s="116"/>
      <c r="HP9" s="116"/>
      <c r="HQ9" s="116"/>
      <c r="HR9" s="116"/>
      <c r="HS9" s="116"/>
      <c r="HT9" s="116"/>
      <c r="HU9" s="116"/>
      <c r="HV9" s="116"/>
      <c r="HW9" s="116"/>
      <c r="HX9" s="116"/>
      <c r="HY9" s="116"/>
      <c r="HZ9" s="116"/>
      <c r="IA9" s="116"/>
      <c r="IB9" s="116"/>
      <c r="IC9" s="116"/>
      <c r="ID9" s="116"/>
      <c r="IE9" s="116"/>
      <c r="IF9" s="116"/>
      <c r="IG9" s="116"/>
      <c r="IH9" s="116"/>
      <c r="II9" s="116"/>
      <c r="IJ9" s="116"/>
      <c r="IK9" s="116"/>
      <c r="IL9" s="116"/>
      <c r="IM9" s="116"/>
      <c r="IN9" s="116"/>
      <c r="IO9" s="116"/>
      <c r="IP9" s="116"/>
      <c r="IQ9" s="116"/>
    </row>
    <row r="10" s="113" customFormat="1" ht="28" customHeight="1" spans="1:251">
      <c r="A10" s="119">
        <v>20911</v>
      </c>
      <c r="B10" s="120" t="s">
        <v>305</v>
      </c>
      <c r="C10" s="121"/>
      <c r="D10" s="121"/>
      <c r="E10" s="121"/>
      <c r="F10" s="116"/>
      <c r="G10" s="116"/>
      <c r="H10" s="116"/>
      <c r="I10" s="116"/>
      <c r="J10" s="116"/>
      <c r="K10" s="116"/>
      <c r="L10" s="116"/>
      <c r="M10" s="116"/>
      <c r="N10" s="116"/>
      <c r="O10" s="116"/>
      <c r="P10" s="116"/>
      <c r="Q10" s="116"/>
      <c r="R10" s="116"/>
      <c r="S10" s="116"/>
      <c r="T10" s="116"/>
      <c r="U10" s="116"/>
      <c r="V10" s="116"/>
      <c r="W10" s="116"/>
      <c r="X10" s="116"/>
      <c r="Y10" s="116"/>
      <c r="Z10" s="116"/>
      <c r="AA10" s="116"/>
      <c r="AB10" s="116"/>
      <c r="AC10" s="116"/>
      <c r="AD10" s="116"/>
      <c r="AE10" s="116"/>
      <c r="AF10" s="116"/>
      <c r="AG10" s="116"/>
      <c r="AH10" s="116"/>
      <c r="AI10" s="116"/>
      <c r="AJ10" s="116"/>
      <c r="AK10" s="116"/>
      <c r="AL10" s="116"/>
      <c r="AM10" s="116"/>
      <c r="AN10" s="116"/>
      <c r="AO10" s="116"/>
      <c r="AP10" s="116"/>
      <c r="AQ10" s="116"/>
      <c r="AR10" s="116"/>
      <c r="AS10" s="116"/>
      <c r="AT10" s="116"/>
      <c r="AU10" s="116"/>
      <c r="AV10" s="116"/>
      <c r="AW10" s="116"/>
      <c r="AX10" s="116"/>
      <c r="AY10" s="116"/>
      <c r="AZ10" s="116"/>
      <c r="BA10" s="116"/>
      <c r="BB10" s="116"/>
      <c r="BC10" s="116"/>
      <c r="BD10" s="116"/>
      <c r="BE10" s="116"/>
      <c r="BF10" s="116"/>
      <c r="BG10" s="116"/>
      <c r="BH10" s="116"/>
      <c r="BI10" s="116"/>
      <c r="BJ10" s="116"/>
      <c r="BK10" s="116"/>
      <c r="BL10" s="116"/>
      <c r="BM10" s="116"/>
      <c r="BN10" s="116"/>
      <c r="BO10" s="116"/>
      <c r="BP10" s="116"/>
      <c r="BQ10" s="116"/>
      <c r="BR10" s="116"/>
      <c r="BS10" s="116"/>
      <c r="BT10" s="116"/>
      <c r="BU10" s="116"/>
      <c r="BV10" s="116"/>
      <c r="BW10" s="116"/>
      <c r="BX10" s="116"/>
      <c r="BY10" s="116"/>
      <c r="BZ10" s="116"/>
      <c r="CA10" s="116"/>
      <c r="CB10" s="116"/>
      <c r="CC10" s="116"/>
      <c r="CD10" s="116"/>
      <c r="CE10" s="116"/>
      <c r="CF10" s="116"/>
      <c r="CG10" s="116"/>
      <c r="CH10" s="116"/>
      <c r="CI10" s="116"/>
      <c r="CJ10" s="116"/>
      <c r="CK10" s="116"/>
      <c r="CL10" s="116"/>
      <c r="CM10" s="116"/>
      <c r="CN10" s="116"/>
      <c r="CO10" s="116"/>
      <c r="CP10" s="116"/>
      <c r="CQ10" s="116"/>
      <c r="CR10" s="116"/>
      <c r="CS10" s="116"/>
      <c r="CT10" s="116"/>
      <c r="CU10" s="116"/>
      <c r="CV10" s="116"/>
      <c r="CW10" s="116"/>
      <c r="CX10" s="116"/>
      <c r="CY10" s="116"/>
      <c r="CZ10" s="116"/>
      <c r="DA10" s="116"/>
      <c r="DB10" s="116"/>
      <c r="DC10" s="116"/>
      <c r="DD10" s="116"/>
      <c r="DE10" s="116"/>
      <c r="DF10" s="116"/>
      <c r="DG10" s="116"/>
      <c r="DH10" s="116"/>
      <c r="DI10" s="116"/>
      <c r="DJ10" s="116"/>
      <c r="DK10" s="116"/>
      <c r="DL10" s="116"/>
      <c r="DM10" s="116"/>
      <c r="DN10" s="116"/>
      <c r="DO10" s="116"/>
      <c r="DP10" s="116"/>
      <c r="DQ10" s="116"/>
      <c r="DR10" s="116"/>
      <c r="DS10" s="116"/>
      <c r="DT10" s="116"/>
      <c r="DU10" s="116"/>
      <c r="DV10" s="116"/>
      <c r="DW10" s="116"/>
      <c r="DX10" s="116"/>
      <c r="DY10" s="116"/>
      <c r="DZ10" s="116"/>
      <c r="EA10" s="116"/>
      <c r="EB10" s="116"/>
      <c r="EC10" s="116"/>
      <c r="ED10" s="116"/>
      <c r="EE10" s="116"/>
      <c r="EF10" s="116"/>
      <c r="EG10" s="116"/>
      <c r="EH10" s="116"/>
      <c r="EI10" s="116"/>
      <c r="EJ10" s="116"/>
      <c r="EK10" s="116"/>
      <c r="EL10" s="116"/>
      <c r="EM10" s="116"/>
      <c r="EN10" s="116"/>
      <c r="EO10" s="116"/>
      <c r="EP10" s="116"/>
      <c r="EQ10" s="116"/>
      <c r="ER10" s="116"/>
      <c r="ES10" s="116"/>
      <c r="ET10" s="116"/>
      <c r="EU10" s="116"/>
      <c r="EV10" s="116"/>
      <c r="EW10" s="116"/>
      <c r="EX10" s="116"/>
      <c r="EY10" s="116"/>
      <c r="EZ10" s="116"/>
      <c r="FA10" s="116"/>
      <c r="FB10" s="116"/>
      <c r="FC10" s="116"/>
      <c r="FD10" s="116"/>
      <c r="FE10" s="116"/>
      <c r="FF10" s="116"/>
      <c r="FG10" s="116"/>
      <c r="FH10" s="116"/>
      <c r="FI10" s="116"/>
      <c r="FJ10" s="116"/>
      <c r="FK10" s="116"/>
      <c r="FL10" s="116"/>
      <c r="FM10" s="116"/>
      <c r="FN10" s="116"/>
      <c r="FO10" s="116"/>
      <c r="FP10" s="116"/>
      <c r="FQ10" s="116"/>
      <c r="FR10" s="116"/>
      <c r="FS10" s="116"/>
      <c r="FT10" s="116"/>
      <c r="FU10" s="116"/>
      <c r="FV10" s="116"/>
      <c r="FW10" s="116"/>
      <c r="FX10" s="116"/>
      <c r="FY10" s="116"/>
      <c r="FZ10" s="116"/>
      <c r="GA10" s="116"/>
      <c r="GB10" s="116"/>
      <c r="GC10" s="116"/>
      <c r="GD10" s="116"/>
      <c r="GE10" s="116"/>
      <c r="GF10" s="116"/>
      <c r="GG10" s="116"/>
      <c r="GH10" s="116"/>
      <c r="GI10" s="116"/>
      <c r="GJ10" s="116"/>
      <c r="GK10" s="116"/>
      <c r="GL10" s="116"/>
      <c r="GM10" s="116"/>
      <c r="GN10" s="116"/>
      <c r="GO10" s="116"/>
      <c r="GP10" s="116"/>
      <c r="GQ10" s="116"/>
      <c r="GR10" s="116"/>
      <c r="GS10" s="116"/>
      <c r="GT10" s="116"/>
      <c r="GU10" s="116"/>
      <c r="GV10" s="116"/>
      <c r="GW10" s="116"/>
      <c r="GX10" s="116"/>
      <c r="GY10" s="116"/>
      <c r="GZ10" s="116"/>
      <c r="HA10" s="116"/>
      <c r="HB10" s="116"/>
      <c r="HC10" s="116"/>
      <c r="HD10" s="116"/>
      <c r="HE10" s="116"/>
      <c r="HF10" s="116"/>
      <c r="HG10" s="116"/>
      <c r="HH10" s="116"/>
      <c r="HI10" s="116"/>
      <c r="HJ10" s="116"/>
      <c r="HK10" s="116"/>
      <c r="HL10" s="116"/>
      <c r="HM10" s="116"/>
      <c r="HN10" s="116"/>
      <c r="HO10" s="116"/>
      <c r="HP10" s="116"/>
      <c r="HQ10" s="116"/>
      <c r="HR10" s="116"/>
      <c r="HS10" s="116"/>
      <c r="HT10" s="116"/>
      <c r="HU10" s="116"/>
      <c r="HV10" s="116"/>
      <c r="HW10" s="116"/>
      <c r="HX10" s="116"/>
      <c r="HY10" s="116"/>
      <c r="HZ10" s="116"/>
      <c r="IA10" s="116"/>
      <c r="IB10" s="116"/>
      <c r="IC10" s="116"/>
      <c r="ID10" s="116"/>
      <c r="IE10" s="116"/>
      <c r="IF10" s="116"/>
      <c r="IG10" s="116"/>
      <c r="IH10" s="116"/>
      <c r="II10" s="116"/>
      <c r="IJ10" s="116"/>
      <c r="IK10" s="116"/>
      <c r="IL10" s="116"/>
      <c r="IM10" s="116"/>
      <c r="IN10" s="116"/>
      <c r="IO10" s="116"/>
      <c r="IP10" s="116"/>
      <c r="IQ10" s="116"/>
    </row>
    <row r="11" s="113" customFormat="1" ht="28" customHeight="1" spans="1:251">
      <c r="A11" s="119"/>
      <c r="B11" s="120"/>
      <c r="C11" s="121"/>
      <c r="D11" s="121"/>
      <c r="E11" s="121"/>
      <c r="F11" s="116"/>
      <c r="G11" s="116"/>
      <c r="H11" s="116"/>
      <c r="I11" s="116"/>
      <c r="J11" s="116"/>
      <c r="K11" s="116"/>
      <c r="L11" s="116"/>
      <c r="M11" s="116"/>
      <c r="N11" s="116"/>
      <c r="O11" s="116"/>
      <c r="P11" s="116"/>
      <c r="Q11" s="116"/>
      <c r="R11" s="116"/>
      <c r="S11" s="116"/>
      <c r="T11" s="116"/>
      <c r="U11" s="116"/>
      <c r="V11" s="116"/>
      <c r="W11" s="116"/>
      <c r="X11" s="116"/>
      <c r="Y11" s="116"/>
      <c r="Z11" s="116"/>
      <c r="AA11" s="116"/>
      <c r="AB11" s="116"/>
      <c r="AC11" s="116"/>
      <c r="AD11" s="116"/>
      <c r="AE11" s="116"/>
      <c r="AF11" s="116"/>
      <c r="AG11" s="116"/>
      <c r="AH11" s="116"/>
      <c r="AI11" s="116"/>
      <c r="AJ11" s="116"/>
      <c r="AK11" s="116"/>
      <c r="AL11" s="116"/>
      <c r="AM11" s="116"/>
      <c r="AN11" s="116"/>
      <c r="AO11" s="116"/>
      <c r="AP11" s="116"/>
      <c r="AQ11" s="116"/>
      <c r="AR11" s="116"/>
      <c r="AS11" s="116"/>
      <c r="AT11" s="116"/>
      <c r="AU11" s="116"/>
      <c r="AV11" s="116"/>
      <c r="AW11" s="116"/>
      <c r="AX11" s="116"/>
      <c r="AY11" s="116"/>
      <c r="AZ11" s="116"/>
      <c r="BA11" s="116"/>
      <c r="BB11" s="116"/>
      <c r="BC11" s="116"/>
      <c r="BD11" s="116"/>
      <c r="BE11" s="116"/>
      <c r="BF11" s="116"/>
      <c r="BG11" s="116"/>
      <c r="BH11" s="116"/>
      <c r="BI11" s="116"/>
      <c r="BJ11" s="116"/>
      <c r="BK11" s="116"/>
      <c r="BL11" s="116"/>
      <c r="BM11" s="116"/>
      <c r="BN11" s="116"/>
      <c r="BO11" s="116"/>
      <c r="BP11" s="116"/>
      <c r="BQ11" s="116"/>
      <c r="BR11" s="116"/>
      <c r="BS11" s="116"/>
      <c r="BT11" s="116"/>
      <c r="BU11" s="116"/>
      <c r="BV11" s="116"/>
      <c r="BW11" s="116"/>
      <c r="BX11" s="116"/>
      <c r="BY11" s="116"/>
      <c r="BZ11" s="116"/>
      <c r="CA11" s="116"/>
      <c r="CB11" s="116"/>
      <c r="CC11" s="116"/>
      <c r="CD11" s="116"/>
      <c r="CE11" s="116"/>
      <c r="CF11" s="116"/>
      <c r="CG11" s="116"/>
      <c r="CH11" s="116"/>
      <c r="CI11" s="116"/>
      <c r="CJ11" s="116"/>
      <c r="CK11" s="116"/>
      <c r="CL11" s="116"/>
      <c r="CM11" s="116"/>
      <c r="CN11" s="116"/>
      <c r="CO11" s="116"/>
      <c r="CP11" s="116"/>
      <c r="CQ11" s="116"/>
      <c r="CR11" s="116"/>
      <c r="CS11" s="116"/>
      <c r="CT11" s="116"/>
      <c r="CU11" s="116"/>
      <c r="CV11" s="116"/>
      <c r="CW11" s="116"/>
      <c r="CX11" s="116"/>
      <c r="CY11" s="116"/>
      <c r="CZ11" s="116"/>
      <c r="DA11" s="116"/>
      <c r="DB11" s="116"/>
      <c r="DC11" s="116"/>
      <c r="DD11" s="116"/>
      <c r="DE11" s="116"/>
      <c r="DF11" s="116"/>
      <c r="DG11" s="116"/>
      <c r="DH11" s="116"/>
      <c r="DI11" s="116"/>
      <c r="DJ11" s="116"/>
      <c r="DK11" s="116"/>
      <c r="DL11" s="116"/>
      <c r="DM11" s="116"/>
      <c r="DN11" s="116"/>
      <c r="DO11" s="116"/>
      <c r="DP11" s="116"/>
      <c r="DQ11" s="116"/>
      <c r="DR11" s="116"/>
      <c r="DS11" s="116"/>
      <c r="DT11" s="116"/>
      <c r="DU11" s="116"/>
      <c r="DV11" s="116"/>
      <c r="DW11" s="116"/>
      <c r="DX11" s="116"/>
      <c r="DY11" s="116"/>
      <c r="DZ11" s="116"/>
      <c r="EA11" s="116"/>
      <c r="EB11" s="116"/>
      <c r="EC11" s="116"/>
      <c r="ED11" s="116"/>
      <c r="EE11" s="116"/>
      <c r="EF11" s="116"/>
      <c r="EG11" s="116"/>
      <c r="EH11" s="116"/>
      <c r="EI11" s="116"/>
      <c r="EJ11" s="116"/>
      <c r="EK11" s="116"/>
      <c r="EL11" s="116"/>
      <c r="EM11" s="116"/>
      <c r="EN11" s="116"/>
      <c r="EO11" s="116"/>
      <c r="EP11" s="116"/>
      <c r="EQ11" s="116"/>
      <c r="ER11" s="116"/>
      <c r="ES11" s="116"/>
      <c r="ET11" s="116"/>
      <c r="EU11" s="116"/>
      <c r="EV11" s="116"/>
      <c r="EW11" s="116"/>
      <c r="EX11" s="116"/>
      <c r="EY11" s="116"/>
      <c r="EZ11" s="116"/>
      <c r="FA11" s="116"/>
      <c r="FB11" s="116"/>
      <c r="FC11" s="116"/>
      <c r="FD11" s="116"/>
      <c r="FE11" s="116"/>
      <c r="FF11" s="116"/>
      <c r="FG11" s="116"/>
      <c r="FH11" s="116"/>
      <c r="FI11" s="116"/>
      <c r="FJ11" s="116"/>
      <c r="FK11" s="116"/>
      <c r="FL11" s="116"/>
      <c r="FM11" s="116"/>
      <c r="FN11" s="116"/>
      <c r="FO11" s="116"/>
      <c r="FP11" s="116"/>
      <c r="FQ11" s="116"/>
      <c r="FR11" s="116"/>
      <c r="FS11" s="116"/>
      <c r="FT11" s="116"/>
      <c r="FU11" s="116"/>
      <c r="FV11" s="116"/>
      <c r="FW11" s="116"/>
      <c r="FX11" s="116"/>
      <c r="FY11" s="116"/>
      <c r="FZ11" s="116"/>
      <c r="GA11" s="116"/>
      <c r="GB11" s="116"/>
      <c r="GC11" s="116"/>
      <c r="GD11" s="116"/>
      <c r="GE11" s="116"/>
      <c r="GF11" s="116"/>
      <c r="GG11" s="116"/>
      <c r="GH11" s="116"/>
      <c r="GI11" s="116"/>
      <c r="GJ11" s="116"/>
      <c r="GK11" s="116"/>
      <c r="GL11" s="116"/>
      <c r="GM11" s="116"/>
      <c r="GN11" s="116"/>
      <c r="GO11" s="116"/>
      <c r="GP11" s="116"/>
      <c r="GQ11" s="116"/>
      <c r="GR11" s="116"/>
      <c r="GS11" s="116"/>
      <c r="GT11" s="116"/>
      <c r="GU11" s="116"/>
      <c r="GV11" s="116"/>
      <c r="GW11" s="116"/>
      <c r="GX11" s="116"/>
      <c r="GY11" s="116"/>
      <c r="GZ11" s="116"/>
      <c r="HA11" s="116"/>
      <c r="HB11" s="116"/>
      <c r="HC11" s="116"/>
      <c r="HD11" s="116"/>
      <c r="HE11" s="116"/>
      <c r="HF11" s="116"/>
      <c r="HG11" s="116"/>
      <c r="HH11" s="116"/>
      <c r="HI11" s="116"/>
      <c r="HJ11" s="116"/>
      <c r="HK11" s="116"/>
      <c r="HL11" s="116"/>
      <c r="HM11" s="116"/>
      <c r="HN11" s="116"/>
      <c r="HO11" s="116"/>
      <c r="HP11" s="116"/>
      <c r="HQ11" s="116"/>
      <c r="HR11" s="116"/>
      <c r="HS11" s="116"/>
      <c r="HT11" s="116"/>
      <c r="HU11" s="116"/>
      <c r="HV11" s="116"/>
      <c r="HW11" s="116"/>
      <c r="HX11" s="116"/>
      <c r="HY11" s="116"/>
      <c r="HZ11" s="116"/>
      <c r="IA11" s="116"/>
      <c r="IB11" s="116"/>
      <c r="IC11" s="116"/>
      <c r="ID11" s="116"/>
      <c r="IE11" s="116"/>
      <c r="IF11" s="116"/>
      <c r="IG11" s="116"/>
      <c r="IH11" s="116"/>
      <c r="II11" s="116"/>
      <c r="IJ11" s="116"/>
      <c r="IK11" s="116"/>
      <c r="IL11" s="116"/>
      <c r="IM11" s="116"/>
      <c r="IN11" s="116"/>
      <c r="IO11" s="116"/>
      <c r="IP11" s="116"/>
      <c r="IQ11" s="116"/>
    </row>
    <row r="12" s="113" customFormat="1" ht="28" customHeight="1" spans="1:251">
      <c r="A12" s="119">
        <v>2091101</v>
      </c>
      <c r="B12" s="120" t="s">
        <v>306</v>
      </c>
      <c r="C12" s="121"/>
      <c r="D12" s="121"/>
      <c r="E12" s="121"/>
      <c r="F12" s="116"/>
      <c r="G12" s="116"/>
      <c r="H12" s="116"/>
      <c r="I12" s="116"/>
      <c r="J12" s="116"/>
      <c r="K12" s="116"/>
      <c r="L12" s="116"/>
      <c r="M12" s="116"/>
      <c r="N12" s="116"/>
      <c r="O12" s="116"/>
      <c r="P12" s="116"/>
      <c r="Q12" s="116"/>
      <c r="R12" s="116"/>
      <c r="S12" s="116"/>
      <c r="T12" s="116"/>
      <c r="U12" s="116"/>
      <c r="V12" s="116"/>
      <c r="W12" s="116"/>
      <c r="X12" s="116"/>
      <c r="Y12" s="116"/>
      <c r="Z12" s="116"/>
      <c r="AA12" s="116"/>
      <c r="AB12" s="116"/>
      <c r="AC12" s="116"/>
      <c r="AD12" s="116"/>
      <c r="AE12" s="116"/>
      <c r="AF12" s="116"/>
      <c r="AG12" s="116"/>
      <c r="AH12" s="116"/>
      <c r="AI12" s="116"/>
      <c r="AJ12" s="116"/>
      <c r="AK12" s="116"/>
      <c r="AL12" s="116"/>
      <c r="AM12" s="116"/>
      <c r="AN12" s="116"/>
      <c r="AO12" s="116"/>
      <c r="AP12" s="116"/>
      <c r="AQ12" s="116"/>
      <c r="AR12" s="116"/>
      <c r="AS12" s="116"/>
      <c r="AT12" s="116"/>
      <c r="AU12" s="116"/>
      <c r="AV12" s="116"/>
      <c r="AW12" s="116"/>
      <c r="AX12" s="116"/>
      <c r="AY12" s="116"/>
      <c r="AZ12" s="116"/>
      <c r="BA12" s="116"/>
      <c r="BB12" s="116"/>
      <c r="BC12" s="116"/>
      <c r="BD12" s="116"/>
      <c r="BE12" s="116"/>
      <c r="BF12" s="116"/>
      <c r="BG12" s="116"/>
      <c r="BH12" s="116"/>
      <c r="BI12" s="116"/>
      <c r="BJ12" s="116"/>
      <c r="BK12" s="116"/>
      <c r="BL12" s="116"/>
      <c r="BM12" s="116"/>
      <c r="BN12" s="116"/>
      <c r="BO12" s="116"/>
      <c r="BP12" s="116"/>
      <c r="BQ12" s="116"/>
      <c r="BR12" s="116"/>
      <c r="BS12" s="116"/>
      <c r="BT12" s="116"/>
      <c r="BU12" s="116"/>
      <c r="BV12" s="116"/>
      <c r="BW12" s="116"/>
      <c r="BX12" s="116"/>
      <c r="BY12" s="116"/>
      <c r="BZ12" s="116"/>
      <c r="CA12" s="116"/>
      <c r="CB12" s="116"/>
      <c r="CC12" s="116"/>
      <c r="CD12" s="116"/>
      <c r="CE12" s="116"/>
      <c r="CF12" s="116"/>
      <c r="CG12" s="116"/>
      <c r="CH12" s="116"/>
      <c r="CI12" s="116"/>
      <c r="CJ12" s="116"/>
      <c r="CK12" s="116"/>
      <c r="CL12" s="116"/>
      <c r="CM12" s="116"/>
      <c r="CN12" s="116"/>
      <c r="CO12" s="116"/>
      <c r="CP12" s="116"/>
      <c r="CQ12" s="116"/>
      <c r="CR12" s="116"/>
      <c r="CS12" s="116"/>
      <c r="CT12" s="116"/>
      <c r="CU12" s="116"/>
      <c r="CV12" s="116"/>
      <c r="CW12" s="116"/>
      <c r="CX12" s="116"/>
      <c r="CY12" s="116"/>
      <c r="CZ12" s="116"/>
      <c r="DA12" s="116"/>
      <c r="DB12" s="116"/>
      <c r="DC12" s="116"/>
      <c r="DD12" s="116"/>
      <c r="DE12" s="116"/>
      <c r="DF12" s="116"/>
      <c r="DG12" s="116"/>
      <c r="DH12" s="116"/>
      <c r="DI12" s="116"/>
      <c r="DJ12" s="116"/>
      <c r="DK12" s="116"/>
      <c r="DL12" s="116"/>
      <c r="DM12" s="116"/>
      <c r="DN12" s="116"/>
      <c r="DO12" s="116"/>
      <c r="DP12" s="116"/>
      <c r="DQ12" s="116"/>
      <c r="DR12" s="116"/>
      <c r="DS12" s="116"/>
      <c r="DT12" s="116"/>
      <c r="DU12" s="116"/>
      <c r="DV12" s="116"/>
      <c r="DW12" s="116"/>
      <c r="DX12" s="116"/>
      <c r="DY12" s="116"/>
      <c r="DZ12" s="116"/>
      <c r="EA12" s="116"/>
      <c r="EB12" s="116"/>
      <c r="EC12" s="116"/>
      <c r="ED12" s="116"/>
      <c r="EE12" s="116"/>
      <c r="EF12" s="116"/>
      <c r="EG12" s="116"/>
      <c r="EH12" s="116"/>
      <c r="EI12" s="116"/>
      <c r="EJ12" s="116"/>
      <c r="EK12" s="116"/>
      <c r="EL12" s="116"/>
      <c r="EM12" s="116"/>
      <c r="EN12" s="116"/>
      <c r="EO12" s="116"/>
      <c r="EP12" s="116"/>
      <c r="EQ12" s="116"/>
      <c r="ER12" s="116"/>
      <c r="ES12" s="116"/>
      <c r="ET12" s="116"/>
      <c r="EU12" s="116"/>
      <c r="EV12" s="116"/>
      <c r="EW12" s="116"/>
      <c r="EX12" s="116"/>
      <c r="EY12" s="116"/>
      <c r="EZ12" s="116"/>
      <c r="FA12" s="116"/>
      <c r="FB12" s="116"/>
      <c r="FC12" s="116"/>
      <c r="FD12" s="116"/>
      <c r="FE12" s="116"/>
      <c r="FF12" s="116"/>
      <c r="FG12" s="116"/>
      <c r="FH12" s="116"/>
      <c r="FI12" s="116"/>
      <c r="FJ12" s="116"/>
      <c r="FK12" s="116"/>
      <c r="FL12" s="116"/>
      <c r="FM12" s="116"/>
      <c r="FN12" s="116"/>
      <c r="FO12" s="116"/>
      <c r="FP12" s="116"/>
      <c r="FQ12" s="116"/>
      <c r="FR12" s="116"/>
      <c r="FS12" s="116"/>
      <c r="FT12" s="116"/>
      <c r="FU12" s="116"/>
      <c r="FV12" s="116"/>
      <c r="FW12" s="116"/>
      <c r="FX12" s="116"/>
      <c r="FY12" s="116"/>
      <c r="FZ12" s="116"/>
      <c r="GA12" s="116"/>
      <c r="GB12" s="116"/>
      <c r="GC12" s="116"/>
      <c r="GD12" s="116"/>
      <c r="GE12" s="116"/>
      <c r="GF12" s="116"/>
      <c r="GG12" s="116"/>
      <c r="GH12" s="116"/>
      <c r="GI12" s="116"/>
      <c r="GJ12" s="116"/>
      <c r="GK12" s="116"/>
      <c r="GL12" s="116"/>
      <c r="GM12" s="116"/>
      <c r="GN12" s="116"/>
      <c r="GO12" s="116"/>
      <c r="GP12" s="116"/>
      <c r="GQ12" s="116"/>
      <c r="GR12" s="116"/>
      <c r="GS12" s="116"/>
      <c r="GT12" s="116"/>
      <c r="GU12" s="116"/>
      <c r="GV12" s="116"/>
      <c r="GW12" s="116"/>
      <c r="GX12" s="116"/>
      <c r="GY12" s="116"/>
      <c r="GZ12" s="116"/>
      <c r="HA12" s="116"/>
      <c r="HB12" s="116"/>
      <c r="HC12" s="116"/>
      <c r="HD12" s="116"/>
      <c r="HE12" s="116"/>
      <c r="HF12" s="116"/>
      <c r="HG12" s="116"/>
      <c r="HH12" s="116"/>
      <c r="HI12" s="116"/>
      <c r="HJ12" s="116"/>
      <c r="HK12" s="116"/>
      <c r="HL12" s="116"/>
      <c r="HM12" s="116"/>
      <c r="HN12" s="116"/>
      <c r="HO12" s="116"/>
      <c r="HP12" s="116"/>
      <c r="HQ12" s="116"/>
      <c r="HR12" s="116"/>
      <c r="HS12" s="116"/>
      <c r="HT12" s="116"/>
      <c r="HU12" s="116"/>
      <c r="HV12" s="116"/>
      <c r="HW12" s="116"/>
      <c r="HX12" s="116"/>
      <c r="HY12" s="116"/>
      <c r="HZ12" s="116"/>
      <c r="IA12" s="116"/>
      <c r="IB12" s="116"/>
      <c r="IC12" s="116"/>
      <c r="ID12" s="116"/>
      <c r="IE12" s="116"/>
      <c r="IF12" s="116"/>
      <c r="IG12" s="116"/>
      <c r="IH12" s="116"/>
      <c r="II12" s="116"/>
      <c r="IJ12" s="116"/>
      <c r="IK12" s="116"/>
      <c r="IL12" s="116"/>
      <c r="IM12" s="116"/>
      <c r="IN12" s="116"/>
      <c r="IO12" s="116"/>
      <c r="IP12" s="116"/>
      <c r="IQ12" s="116"/>
    </row>
    <row r="13" s="113" customFormat="1" ht="28" customHeight="1" spans="1:251">
      <c r="A13" s="119"/>
      <c r="B13" s="120"/>
      <c r="C13" s="121"/>
      <c r="D13" s="121"/>
      <c r="E13" s="121"/>
      <c r="F13" s="116"/>
      <c r="G13" s="116"/>
      <c r="H13" s="116"/>
      <c r="I13" s="116"/>
      <c r="J13" s="116"/>
      <c r="K13" s="116"/>
      <c r="L13" s="116"/>
      <c r="M13" s="116"/>
      <c r="N13" s="116"/>
      <c r="O13" s="116"/>
      <c r="P13" s="116"/>
      <c r="Q13" s="116"/>
      <c r="R13" s="116"/>
      <c r="S13" s="116"/>
      <c r="T13" s="116"/>
      <c r="U13" s="116"/>
      <c r="V13" s="116"/>
      <c r="W13" s="116"/>
      <c r="X13" s="116"/>
      <c r="Y13" s="116"/>
      <c r="Z13" s="116"/>
      <c r="AA13" s="116"/>
      <c r="AB13" s="116"/>
      <c r="AC13" s="116"/>
      <c r="AD13" s="116"/>
      <c r="AE13" s="116"/>
      <c r="AF13" s="116"/>
      <c r="AG13" s="116"/>
      <c r="AH13" s="116"/>
      <c r="AI13" s="116"/>
      <c r="AJ13" s="116"/>
      <c r="AK13" s="116"/>
      <c r="AL13" s="116"/>
      <c r="AM13" s="116"/>
      <c r="AN13" s="116"/>
      <c r="AO13" s="116"/>
      <c r="AP13" s="116"/>
      <c r="AQ13" s="116"/>
      <c r="AR13" s="116"/>
      <c r="AS13" s="116"/>
      <c r="AT13" s="116"/>
      <c r="AU13" s="116"/>
      <c r="AV13" s="116"/>
      <c r="AW13" s="116"/>
      <c r="AX13" s="116"/>
      <c r="AY13" s="116"/>
      <c r="AZ13" s="116"/>
      <c r="BA13" s="116"/>
      <c r="BB13" s="116"/>
      <c r="BC13" s="116"/>
      <c r="BD13" s="116"/>
      <c r="BE13" s="116"/>
      <c r="BF13" s="116"/>
      <c r="BG13" s="116"/>
      <c r="BH13" s="116"/>
      <c r="BI13" s="116"/>
      <c r="BJ13" s="116"/>
      <c r="BK13" s="116"/>
      <c r="BL13" s="116"/>
      <c r="BM13" s="116"/>
      <c r="BN13" s="116"/>
      <c r="BO13" s="116"/>
      <c r="BP13" s="116"/>
      <c r="BQ13" s="116"/>
      <c r="BR13" s="116"/>
      <c r="BS13" s="116"/>
      <c r="BT13" s="116"/>
      <c r="BU13" s="116"/>
      <c r="BV13" s="116"/>
      <c r="BW13" s="116"/>
      <c r="BX13" s="116"/>
      <c r="BY13" s="116"/>
      <c r="BZ13" s="116"/>
      <c r="CA13" s="116"/>
      <c r="CB13" s="116"/>
      <c r="CC13" s="116"/>
      <c r="CD13" s="116"/>
      <c r="CE13" s="116"/>
      <c r="CF13" s="116"/>
      <c r="CG13" s="116"/>
      <c r="CH13" s="116"/>
      <c r="CI13" s="116"/>
      <c r="CJ13" s="116"/>
      <c r="CK13" s="116"/>
      <c r="CL13" s="116"/>
      <c r="CM13" s="116"/>
      <c r="CN13" s="116"/>
      <c r="CO13" s="116"/>
      <c r="CP13" s="116"/>
      <c r="CQ13" s="116"/>
      <c r="CR13" s="116"/>
      <c r="CS13" s="116"/>
      <c r="CT13" s="116"/>
      <c r="CU13" s="116"/>
      <c r="CV13" s="116"/>
      <c r="CW13" s="116"/>
      <c r="CX13" s="116"/>
      <c r="CY13" s="116"/>
      <c r="CZ13" s="116"/>
      <c r="DA13" s="116"/>
      <c r="DB13" s="116"/>
      <c r="DC13" s="116"/>
      <c r="DD13" s="116"/>
      <c r="DE13" s="116"/>
      <c r="DF13" s="116"/>
      <c r="DG13" s="116"/>
      <c r="DH13" s="116"/>
      <c r="DI13" s="116"/>
      <c r="DJ13" s="116"/>
      <c r="DK13" s="116"/>
      <c r="DL13" s="116"/>
      <c r="DM13" s="116"/>
      <c r="DN13" s="116"/>
      <c r="DO13" s="116"/>
      <c r="DP13" s="116"/>
      <c r="DQ13" s="116"/>
      <c r="DR13" s="116"/>
      <c r="DS13" s="116"/>
      <c r="DT13" s="116"/>
      <c r="DU13" s="116"/>
      <c r="DV13" s="116"/>
      <c r="DW13" s="116"/>
      <c r="DX13" s="116"/>
      <c r="DY13" s="116"/>
      <c r="DZ13" s="116"/>
      <c r="EA13" s="116"/>
      <c r="EB13" s="116"/>
      <c r="EC13" s="116"/>
      <c r="ED13" s="116"/>
      <c r="EE13" s="116"/>
      <c r="EF13" s="116"/>
      <c r="EG13" s="116"/>
      <c r="EH13" s="116"/>
      <c r="EI13" s="116"/>
      <c r="EJ13" s="116"/>
      <c r="EK13" s="116"/>
      <c r="EL13" s="116"/>
      <c r="EM13" s="116"/>
      <c r="EN13" s="116"/>
      <c r="EO13" s="116"/>
      <c r="EP13" s="116"/>
      <c r="EQ13" s="116"/>
      <c r="ER13" s="116"/>
      <c r="ES13" s="116"/>
      <c r="ET13" s="116"/>
      <c r="EU13" s="116"/>
      <c r="EV13" s="116"/>
      <c r="EW13" s="116"/>
      <c r="EX13" s="116"/>
      <c r="EY13" s="116"/>
      <c r="EZ13" s="116"/>
      <c r="FA13" s="116"/>
      <c r="FB13" s="116"/>
      <c r="FC13" s="116"/>
      <c r="FD13" s="116"/>
      <c r="FE13" s="116"/>
      <c r="FF13" s="116"/>
      <c r="FG13" s="116"/>
      <c r="FH13" s="116"/>
      <c r="FI13" s="116"/>
      <c r="FJ13" s="116"/>
      <c r="FK13" s="116"/>
      <c r="FL13" s="116"/>
      <c r="FM13" s="116"/>
      <c r="FN13" s="116"/>
      <c r="FO13" s="116"/>
      <c r="FP13" s="116"/>
      <c r="FQ13" s="116"/>
      <c r="FR13" s="116"/>
      <c r="FS13" s="116"/>
      <c r="FT13" s="116"/>
      <c r="FU13" s="116"/>
      <c r="FV13" s="116"/>
      <c r="FW13" s="116"/>
      <c r="FX13" s="116"/>
      <c r="FY13" s="116"/>
      <c r="FZ13" s="116"/>
      <c r="GA13" s="116"/>
      <c r="GB13" s="116"/>
      <c r="GC13" s="116"/>
      <c r="GD13" s="116"/>
      <c r="GE13" s="116"/>
      <c r="GF13" s="116"/>
      <c r="GG13" s="116"/>
      <c r="GH13" s="116"/>
      <c r="GI13" s="116"/>
      <c r="GJ13" s="116"/>
      <c r="GK13" s="116"/>
      <c r="GL13" s="116"/>
      <c r="GM13" s="116"/>
      <c r="GN13" s="116"/>
      <c r="GO13" s="116"/>
      <c r="GP13" s="116"/>
      <c r="GQ13" s="116"/>
      <c r="GR13" s="116"/>
      <c r="GS13" s="116"/>
      <c r="GT13" s="116"/>
      <c r="GU13" s="116"/>
      <c r="GV13" s="116"/>
      <c r="GW13" s="116"/>
      <c r="GX13" s="116"/>
      <c r="GY13" s="116"/>
      <c r="GZ13" s="116"/>
      <c r="HA13" s="116"/>
      <c r="HB13" s="116"/>
      <c r="HC13" s="116"/>
      <c r="HD13" s="116"/>
      <c r="HE13" s="116"/>
      <c r="HF13" s="116"/>
      <c r="HG13" s="116"/>
      <c r="HH13" s="116"/>
      <c r="HI13" s="116"/>
      <c r="HJ13" s="116"/>
      <c r="HK13" s="116"/>
      <c r="HL13" s="116"/>
      <c r="HM13" s="116"/>
      <c r="HN13" s="116"/>
      <c r="HO13" s="116"/>
      <c r="HP13" s="116"/>
      <c r="HQ13" s="116"/>
      <c r="HR13" s="116"/>
      <c r="HS13" s="116"/>
      <c r="HT13" s="116"/>
      <c r="HU13" s="116"/>
      <c r="HV13" s="116"/>
      <c r="HW13" s="116"/>
      <c r="HX13" s="116"/>
      <c r="HY13" s="116"/>
      <c r="HZ13" s="116"/>
      <c r="IA13" s="116"/>
      <c r="IB13" s="116"/>
      <c r="IC13" s="116"/>
      <c r="ID13" s="116"/>
      <c r="IE13" s="116"/>
      <c r="IF13" s="116"/>
      <c r="IG13" s="116"/>
      <c r="IH13" s="116"/>
      <c r="II13" s="116"/>
      <c r="IJ13" s="116"/>
      <c r="IK13" s="116"/>
      <c r="IL13" s="116"/>
      <c r="IM13" s="116"/>
      <c r="IN13" s="116"/>
      <c r="IO13" s="116"/>
      <c r="IP13" s="116"/>
      <c r="IQ13" s="116"/>
    </row>
    <row r="14" s="113" customFormat="1" ht="28" customHeight="1" spans="1:251">
      <c r="A14" s="119">
        <v>20910</v>
      </c>
      <c r="B14" s="120" t="s">
        <v>307</v>
      </c>
      <c r="C14" s="121"/>
      <c r="D14" s="121"/>
      <c r="E14" s="121"/>
      <c r="F14" s="116"/>
      <c r="G14" s="116"/>
      <c r="H14" s="116"/>
      <c r="I14" s="116"/>
      <c r="J14" s="116"/>
      <c r="K14" s="116"/>
      <c r="L14" s="116"/>
      <c r="M14" s="116"/>
      <c r="N14" s="116"/>
      <c r="O14" s="116"/>
      <c r="P14" s="116"/>
      <c r="Q14" s="116"/>
      <c r="R14" s="116"/>
      <c r="S14" s="116"/>
      <c r="T14" s="116"/>
      <c r="U14" s="116"/>
      <c r="V14" s="116"/>
      <c r="W14" s="116"/>
      <c r="X14" s="116"/>
      <c r="Y14" s="116"/>
      <c r="Z14" s="116"/>
      <c r="AA14" s="116"/>
      <c r="AB14" s="116"/>
      <c r="AC14" s="116"/>
      <c r="AD14" s="116"/>
      <c r="AE14" s="116"/>
      <c r="AF14" s="116"/>
      <c r="AG14" s="116"/>
      <c r="AH14" s="116"/>
      <c r="AI14" s="116"/>
      <c r="AJ14" s="116"/>
      <c r="AK14" s="116"/>
      <c r="AL14" s="116"/>
      <c r="AM14" s="116"/>
      <c r="AN14" s="116"/>
      <c r="AO14" s="116"/>
      <c r="AP14" s="116"/>
      <c r="AQ14" s="116"/>
      <c r="AR14" s="116"/>
      <c r="AS14" s="116"/>
      <c r="AT14" s="116"/>
      <c r="AU14" s="116"/>
      <c r="AV14" s="116"/>
      <c r="AW14" s="116"/>
      <c r="AX14" s="116"/>
      <c r="AY14" s="116"/>
      <c r="AZ14" s="116"/>
      <c r="BA14" s="116"/>
      <c r="BB14" s="116"/>
      <c r="BC14" s="116"/>
      <c r="BD14" s="116"/>
      <c r="BE14" s="116"/>
      <c r="BF14" s="116"/>
      <c r="BG14" s="116"/>
      <c r="BH14" s="116"/>
      <c r="BI14" s="116"/>
      <c r="BJ14" s="116"/>
      <c r="BK14" s="116"/>
      <c r="BL14" s="116"/>
      <c r="BM14" s="116"/>
      <c r="BN14" s="116"/>
      <c r="BO14" s="116"/>
      <c r="BP14" s="116"/>
      <c r="BQ14" s="116"/>
      <c r="BR14" s="116"/>
      <c r="BS14" s="116"/>
      <c r="BT14" s="116"/>
      <c r="BU14" s="116"/>
      <c r="BV14" s="116"/>
      <c r="BW14" s="116"/>
      <c r="BX14" s="116"/>
      <c r="BY14" s="116"/>
      <c r="BZ14" s="116"/>
      <c r="CA14" s="116"/>
      <c r="CB14" s="116"/>
      <c r="CC14" s="116"/>
      <c r="CD14" s="116"/>
      <c r="CE14" s="116"/>
      <c r="CF14" s="116"/>
      <c r="CG14" s="116"/>
      <c r="CH14" s="116"/>
      <c r="CI14" s="116"/>
      <c r="CJ14" s="116"/>
      <c r="CK14" s="116"/>
      <c r="CL14" s="116"/>
      <c r="CM14" s="116"/>
      <c r="CN14" s="116"/>
      <c r="CO14" s="116"/>
      <c r="CP14" s="116"/>
      <c r="CQ14" s="116"/>
      <c r="CR14" s="116"/>
      <c r="CS14" s="116"/>
      <c r="CT14" s="116"/>
      <c r="CU14" s="116"/>
      <c r="CV14" s="116"/>
      <c r="CW14" s="116"/>
      <c r="CX14" s="116"/>
      <c r="CY14" s="116"/>
      <c r="CZ14" s="116"/>
      <c r="DA14" s="116"/>
      <c r="DB14" s="116"/>
      <c r="DC14" s="116"/>
      <c r="DD14" s="116"/>
      <c r="DE14" s="116"/>
      <c r="DF14" s="116"/>
      <c r="DG14" s="116"/>
      <c r="DH14" s="116"/>
      <c r="DI14" s="116"/>
      <c r="DJ14" s="116"/>
      <c r="DK14" s="116"/>
      <c r="DL14" s="116"/>
      <c r="DM14" s="116"/>
      <c r="DN14" s="116"/>
      <c r="DO14" s="116"/>
      <c r="DP14" s="116"/>
      <c r="DQ14" s="116"/>
      <c r="DR14" s="116"/>
      <c r="DS14" s="116"/>
      <c r="DT14" s="116"/>
      <c r="DU14" s="116"/>
      <c r="DV14" s="116"/>
      <c r="DW14" s="116"/>
      <c r="DX14" s="116"/>
      <c r="DY14" s="116"/>
      <c r="DZ14" s="116"/>
      <c r="EA14" s="116"/>
      <c r="EB14" s="116"/>
      <c r="EC14" s="116"/>
      <c r="ED14" s="116"/>
      <c r="EE14" s="116"/>
      <c r="EF14" s="116"/>
      <c r="EG14" s="116"/>
      <c r="EH14" s="116"/>
      <c r="EI14" s="116"/>
      <c r="EJ14" s="116"/>
      <c r="EK14" s="116"/>
      <c r="EL14" s="116"/>
      <c r="EM14" s="116"/>
      <c r="EN14" s="116"/>
      <c r="EO14" s="116"/>
      <c r="EP14" s="116"/>
      <c r="EQ14" s="116"/>
      <c r="ER14" s="116"/>
      <c r="ES14" s="116"/>
      <c r="ET14" s="116"/>
      <c r="EU14" s="116"/>
      <c r="EV14" s="116"/>
      <c r="EW14" s="116"/>
      <c r="EX14" s="116"/>
      <c r="EY14" s="116"/>
      <c r="EZ14" s="116"/>
      <c r="FA14" s="116"/>
      <c r="FB14" s="116"/>
      <c r="FC14" s="116"/>
      <c r="FD14" s="116"/>
      <c r="FE14" s="116"/>
      <c r="FF14" s="116"/>
      <c r="FG14" s="116"/>
      <c r="FH14" s="116"/>
      <c r="FI14" s="116"/>
      <c r="FJ14" s="116"/>
      <c r="FK14" s="116"/>
      <c r="FL14" s="116"/>
      <c r="FM14" s="116"/>
      <c r="FN14" s="116"/>
      <c r="FO14" s="116"/>
      <c r="FP14" s="116"/>
      <c r="FQ14" s="116"/>
      <c r="FR14" s="116"/>
      <c r="FS14" s="116"/>
      <c r="FT14" s="116"/>
      <c r="FU14" s="116"/>
      <c r="FV14" s="116"/>
      <c r="FW14" s="116"/>
      <c r="FX14" s="116"/>
      <c r="FY14" s="116"/>
      <c r="FZ14" s="116"/>
      <c r="GA14" s="116"/>
      <c r="GB14" s="116"/>
      <c r="GC14" s="116"/>
      <c r="GD14" s="116"/>
      <c r="GE14" s="116"/>
      <c r="GF14" s="116"/>
      <c r="GG14" s="116"/>
      <c r="GH14" s="116"/>
      <c r="GI14" s="116"/>
      <c r="GJ14" s="116"/>
      <c r="GK14" s="116"/>
      <c r="GL14" s="116"/>
      <c r="GM14" s="116"/>
      <c r="GN14" s="116"/>
      <c r="GO14" s="116"/>
      <c r="GP14" s="116"/>
      <c r="GQ14" s="116"/>
      <c r="GR14" s="116"/>
      <c r="GS14" s="116"/>
      <c r="GT14" s="116"/>
      <c r="GU14" s="116"/>
      <c r="GV14" s="116"/>
      <c r="GW14" s="116"/>
      <c r="GX14" s="116"/>
      <c r="GY14" s="116"/>
      <c r="GZ14" s="116"/>
      <c r="HA14" s="116"/>
      <c r="HB14" s="116"/>
      <c r="HC14" s="116"/>
      <c r="HD14" s="116"/>
      <c r="HE14" s="116"/>
      <c r="HF14" s="116"/>
      <c r="HG14" s="116"/>
      <c r="HH14" s="116"/>
      <c r="HI14" s="116"/>
      <c r="HJ14" s="116"/>
      <c r="HK14" s="116"/>
      <c r="HL14" s="116"/>
      <c r="HM14" s="116"/>
      <c r="HN14" s="116"/>
      <c r="HO14" s="116"/>
      <c r="HP14" s="116"/>
      <c r="HQ14" s="116"/>
      <c r="HR14" s="116"/>
      <c r="HS14" s="116"/>
      <c r="HT14" s="116"/>
      <c r="HU14" s="116"/>
      <c r="HV14" s="116"/>
      <c r="HW14" s="116"/>
      <c r="HX14" s="116"/>
      <c r="HY14" s="116"/>
      <c r="HZ14" s="116"/>
      <c r="IA14" s="116"/>
      <c r="IB14" s="116"/>
      <c r="IC14" s="116"/>
      <c r="ID14" s="116"/>
      <c r="IE14" s="116"/>
      <c r="IF14" s="116"/>
      <c r="IG14" s="116"/>
      <c r="IH14" s="116"/>
      <c r="II14" s="116"/>
      <c r="IJ14" s="116"/>
      <c r="IK14" s="116"/>
      <c r="IL14" s="116"/>
      <c r="IM14" s="116"/>
      <c r="IN14" s="116"/>
      <c r="IO14" s="116"/>
      <c r="IP14" s="116"/>
      <c r="IQ14" s="116"/>
    </row>
    <row r="15" s="113" customFormat="1" ht="28" customHeight="1" spans="1:251">
      <c r="A15" s="119"/>
      <c r="B15" s="120"/>
      <c r="C15" s="121"/>
      <c r="D15" s="121"/>
      <c r="E15" s="121"/>
      <c r="F15" s="116"/>
      <c r="G15" s="116"/>
      <c r="H15" s="116"/>
      <c r="I15" s="116"/>
      <c r="J15" s="116"/>
      <c r="K15" s="116"/>
      <c r="L15" s="116"/>
      <c r="M15" s="116"/>
      <c r="N15" s="116"/>
      <c r="O15" s="116"/>
      <c r="P15" s="116"/>
      <c r="Q15" s="116"/>
      <c r="R15" s="116"/>
      <c r="S15" s="116"/>
      <c r="T15" s="116"/>
      <c r="U15" s="116"/>
      <c r="V15" s="116"/>
      <c r="W15" s="116"/>
      <c r="X15" s="116"/>
      <c r="Y15" s="116"/>
      <c r="Z15" s="116"/>
      <c r="AA15" s="116"/>
      <c r="AB15" s="116"/>
      <c r="AC15" s="116"/>
      <c r="AD15" s="116"/>
      <c r="AE15" s="116"/>
      <c r="AF15" s="116"/>
      <c r="AG15" s="116"/>
      <c r="AH15" s="116"/>
      <c r="AI15" s="116"/>
      <c r="AJ15" s="116"/>
      <c r="AK15" s="116"/>
      <c r="AL15" s="116"/>
      <c r="AM15" s="116"/>
      <c r="AN15" s="116"/>
      <c r="AO15" s="116"/>
      <c r="AP15" s="116"/>
      <c r="AQ15" s="116"/>
      <c r="AR15" s="116"/>
      <c r="AS15" s="116"/>
      <c r="AT15" s="116"/>
      <c r="AU15" s="116"/>
      <c r="AV15" s="116"/>
      <c r="AW15" s="116"/>
      <c r="AX15" s="116"/>
      <c r="AY15" s="116"/>
      <c r="AZ15" s="116"/>
      <c r="BA15" s="116"/>
      <c r="BB15" s="116"/>
      <c r="BC15" s="116"/>
      <c r="BD15" s="116"/>
      <c r="BE15" s="116"/>
      <c r="BF15" s="116"/>
      <c r="BG15" s="116"/>
      <c r="BH15" s="116"/>
      <c r="BI15" s="116"/>
      <c r="BJ15" s="116"/>
      <c r="BK15" s="116"/>
      <c r="BL15" s="116"/>
      <c r="BM15" s="116"/>
      <c r="BN15" s="116"/>
      <c r="BO15" s="116"/>
      <c r="BP15" s="116"/>
      <c r="BQ15" s="116"/>
      <c r="BR15" s="116"/>
      <c r="BS15" s="116"/>
      <c r="BT15" s="116"/>
      <c r="BU15" s="116"/>
      <c r="BV15" s="116"/>
      <c r="BW15" s="116"/>
      <c r="BX15" s="116"/>
      <c r="BY15" s="116"/>
      <c r="BZ15" s="116"/>
      <c r="CA15" s="116"/>
      <c r="CB15" s="116"/>
      <c r="CC15" s="116"/>
      <c r="CD15" s="116"/>
      <c r="CE15" s="116"/>
      <c r="CF15" s="116"/>
      <c r="CG15" s="116"/>
      <c r="CH15" s="116"/>
      <c r="CI15" s="116"/>
      <c r="CJ15" s="116"/>
      <c r="CK15" s="116"/>
      <c r="CL15" s="116"/>
      <c r="CM15" s="116"/>
      <c r="CN15" s="116"/>
      <c r="CO15" s="116"/>
      <c r="CP15" s="116"/>
      <c r="CQ15" s="116"/>
      <c r="CR15" s="116"/>
      <c r="CS15" s="116"/>
      <c r="CT15" s="116"/>
      <c r="CU15" s="116"/>
      <c r="CV15" s="116"/>
      <c r="CW15" s="116"/>
      <c r="CX15" s="116"/>
      <c r="CY15" s="116"/>
      <c r="CZ15" s="116"/>
      <c r="DA15" s="116"/>
      <c r="DB15" s="116"/>
      <c r="DC15" s="116"/>
      <c r="DD15" s="116"/>
      <c r="DE15" s="116"/>
      <c r="DF15" s="116"/>
      <c r="DG15" s="116"/>
      <c r="DH15" s="116"/>
      <c r="DI15" s="116"/>
      <c r="DJ15" s="116"/>
      <c r="DK15" s="116"/>
      <c r="DL15" s="116"/>
      <c r="DM15" s="116"/>
      <c r="DN15" s="116"/>
      <c r="DO15" s="116"/>
      <c r="DP15" s="116"/>
      <c r="DQ15" s="116"/>
      <c r="DR15" s="116"/>
      <c r="DS15" s="116"/>
      <c r="DT15" s="116"/>
      <c r="DU15" s="116"/>
      <c r="DV15" s="116"/>
      <c r="DW15" s="116"/>
      <c r="DX15" s="116"/>
      <c r="DY15" s="116"/>
      <c r="DZ15" s="116"/>
      <c r="EA15" s="116"/>
      <c r="EB15" s="116"/>
      <c r="EC15" s="116"/>
      <c r="ED15" s="116"/>
      <c r="EE15" s="116"/>
      <c r="EF15" s="116"/>
      <c r="EG15" s="116"/>
      <c r="EH15" s="116"/>
      <c r="EI15" s="116"/>
      <c r="EJ15" s="116"/>
      <c r="EK15" s="116"/>
      <c r="EL15" s="116"/>
      <c r="EM15" s="116"/>
      <c r="EN15" s="116"/>
      <c r="EO15" s="116"/>
      <c r="EP15" s="116"/>
      <c r="EQ15" s="116"/>
      <c r="ER15" s="116"/>
      <c r="ES15" s="116"/>
      <c r="ET15" s="116"/>
      <c r="EU15" s="116"/>
      <c r="EV15" s="116"/>
      <c r="EW15" s="116"/>
      <c r="EX15" s="116"/>
      <c r="EY15" s="116"/>
      <c r="EZ15" s="116"/>
      <c r="FA15" s="116"/>
      <c r="FB15" s="116"/>
      <c r="FC15" s="116"/>
      <c r="FD15" s="116"/>
      <c r="FE15" s="116"/>
      <c r="FF15" s="116"/>
      <c r="FG15" s="116"/>
      <c r="FH15" s="116"/>
      <c r="FI15" s="116"/>
      <c r="FJ15" s="116"/>
      <c r="FK15" s="116"/>
      <c r="FL15" s="116"/>
      <c r="FM15" s="116"/>
      <c r="FN15" s="116"/>
      <c r="FO15" s="116"/>
      <c r="FP15" s="116"/>
      <c r="FQ15" s="116"/>
      <c r="FR15" s="116"/>
      <c r="FS15" s="116"/>
      <c r="FT15" s="116"/>
      <c r="FU15" s="116"/>
      <c r="FV15" s="116"/>
      <c r="FW15" s="116"/>
      <c r="FX15" s="116"/>
      <c r="FY15" s="116"/>
      <c r="FZ15" s="116"/>
      <c r="GA15" s="116"/>
      <c r="GB15" s="116"/>
      <c r="GC15" s="116"/>
      <c r="GD15" s="116"/>
      <c r="GE15" s="116"/>
      <c r="GF15" s="116"/>
      <c r="GG15" s="116"/>
      <c r="GH15" s="116"/>
      <c r="GI15" s="116"/>
      <c r="GJ15" s="116"/>
      <c r="GK15" s="116"/>
      <c r="GL15" s="116"/>
      <c r="GM15" s="116"/>
      <c r="GN15" s="116"/>
      <c r="GO15" s="116"/>
      <c r="GP15" s="116"/>
      <c r="GQ15" s="116"/>
      <c r="GR15" s="116"/>
      <c r="GS15" s="116"/>
      <c r="GT15" s="116"/>
      <c r="GU15" s="116"/>
      <c r="GV15" s="116"/>
      <c r="GW15" s="116"/>
      <c r="GX15" s="116"/>
      <c r="GY15" s="116"/>
      <c r="GZ15" s="116"/>
      <c r="HA15" s="116"/>
      <c r="HB15" s="116"/>
      <c r="HC15" s="116"/>
      <c r="HD15" s="116"/>
      <c r="HE15" s="116"/>
      <c r="HF15" s="116"/>
      <c r="HG15" s="116"/>
      <c r="HH15" s="116"/>
      <c r="HI15" s="116"/>
      <c r="HJ15" s="116"/>
      <c r="HK15" s="116"/>
      <c r="HL15" s="116"/>
      <c r="HM15" s="116"/>
      <c r="HN15" s="116"/>
      <c r="HO15" s="116"/>
      <c r="HP15" s="116"/>
      <c r="HQ15" s="116"/>
      <c r="HR15" s="116"/>
      <c r="HS15" s="116"/>
      <c r="HT15" s="116"/>
      <c r="HU15" s="116"/>
      <c r="HV15" s="116"/>
      <c r="HW15" s="116"/>
      <c r="HX15" s="116"/>
      <c r="HY15" s="116"/>
      <c r="HZ15" s="116"/>
      <c r="IA15" s="116"/>
      <c r="IB15" s="116"/>
      <c r="IC15" s="116"/>
      <c r="ID15" s="116"/>
      <c r="IE15" s="116"/>
      <c r="IF15" s="116"/>
      <c r="IG15" s="116"/>
      <c r="IH15" s="116"/>
      <c r="II15" s="116"/>
      <c r="IJ15" s="116"/>
      <c r="IK15" s="116"/>
      <c r="IL15" s="116"/>
      <c r="IM15" s="116"/>
      <c r="IN15" s="116"/>
      <c r="IO15" s="116"/>
      <c r="IP15" s="116"/>
      <c r="IQ15" s="116"/>
    </row>
    <row r="16" s="113" customFormat="1" ht="28" customHeight="1" spans="1:251">
      <c r="A16" s="119">
        <v>2091001</v>
      </c>
      <c r="B16" s="120" t="s">
        <v>308</v>
      </c>
      <c r="C16" s="121"/>
      <c r="D16" s="121"/>
      <c r="E16" s="121"/>
      <c r="F16" s="116"/>
      <c r="G16" s="116"/>
      <c r="H16" s="116"/>
      <c r="I16" s="116"/>
      <c r="J16" s="116"/>
      <c r="K16" s="116"/>
      <c r="L16" s="116"/>
      <c r="M16" s="116"/>
      <c r="N16" s="116"/>
      <c r="O16" s="116"/>
      <c r="P16" s="116"/>
      <c r="Q16" s="116"/>
      <c r="R16" s="116"/>
      <c r="S16" s="116"/>
      <c r="T16" s="116"/>
      <c r="U16" s="116"/>
      <c r="V16" s="116"/>
      <c r="W16" s="116"/>
      <c r="X16" s="116"/>
      <c r="Y16" s="116"/>
      <c r="Z16" s="116"/>
      <c r="AA16" s="116"/>
      <c r="AB16" s="116"/>
      <c r="AC16" s="116"/>
      <c r="AD16" s="116"/>
      <c r="AE16" s="116"/>
      <c r="AF16" s="116"/>
      <c r="AG16" s="116"/>
      <c r="AH16" s="116"/>
      <c r="AI16" s="116"/>
      <c r="AJ16" s="116"/>
      <c r="AK16" s="116"/>
      <c r="AL16" s="116"/>
      <c r="AM16" s="116"/>
      <c r="AN16" s="116"/>
      <c r="AO16" s="116"/>
      <c r="AP16" s="116"/>
      <c r="AQ16" s="116"/>
      <c r="AR16" s="116"/>
      <c r="AS16" s="116"/>
      <c r="AT16" s="116"/>
      <c r="AU16" s="116"/>
      <c r="AV16" s="116"/>
      <c r="AW16" s="116"/>
      <c r="AX16" s="116"/>
      <c r="AY16" s="116"/>
      <c r="AZ16" s="116"/>
      <c r="BA16" s="116"/>
      <c r="BB16" s="116"/>
      <c r="BC16" s="116"/>
      <c r="BD16" s="116"/>
      <c r="BE16" s="116"/>
      <c r="BF16" s="116"/>
      <c r="BG16" s="116"/>
      <c r="BH16" s="116"/>
      <c r="BI16" s="116"/>
      <c r="BJ16" s="116"/>
      <c r="BK16" s="116"/>
      <c r="BL16" s="116"/>
      <c r="BM16" s="116"/>
      <c r="BN16" s="116"/>
      <c r="BO16" s="116"/>
      <c r="BP16" s="116"/>
      <c r="BQ16" s="116"/>
      <c r="BR16" s="116"/>
      <c r="BS16" s="116"/>
      <c r="BT16" s="116"/>
      <c r="BU16" s="116"/>
      <c r="BV16" s="116"/>
      <c r="BW16" s="116"/>
      <c r="BX16" s="116"/>
      <c r="BY16" s="116"/>
      <c r="BZ16" s="116"/>
      <c r="CA16" s="116"/>
      <c r="CB16" s="116"/>
      <c r="CC16" s="116"/>
      <c r="CD16" s="116"/>
      <c r="CE16" s="116"/>
      <c r="CF16" s="116"/>
      <c r="CG16" s="116"/>
      <c r="CH16" s="116"/>
      <c r="CI16" s="116"/>
      <c r="CJ16" s="116"/>
      <c r="CK16" s="116"/>
      <c r="CL16" s="116"/>
      <c r="CM16" s="116"/>
      <c r="CN16" s="116"/>
      <c r="CO16" s="116"/>
      <c r="CP16" s="116"/>
      <c r="CQ16" s="116"/>
      <c r="CR16" s="116"/>
      <c r="CS16" s="116"/>
      <c r="CT16" s="116"/>
      <c r="CU16" s="116"/>
      <c r="CV16" s="116"/>
      <c r="CW16" s="116"/>
      <c r="CX16" s="116"/>
      <c r="CY16" s="116"/>
      <c r="CZ16" s="116"/>
      <c r="DA16" s="116"/>
      <c r="DB16" s="116"/>
      <c r="DC16" s="116"/>
      <c r="DD16" s="116"/>
      <c r="DE16" s="116"/>
      <c r="DF16" s="116"/>
      <c r="DG16" s="116"/>
      <c r="DH16" s="116"/>
      <c r="DI16" s="116"/>
      <c r="DJ16" s="116"/>
      <c r="DK16" s="116"/>
      <c r="DL16" s="116"/>
      <c r="DM16" s="116"/>
      <c r="DN16" s="116"/>
      <c r="DO16" s="116"/>
      <c r="DP16" s="116"/>
      <c r="DQ16" s="116"/>
      <c r="DR16" s="116"/>
      <c r="DS16" s="116"/>
      <c r="DT16" s="116"/>
      <c r="DU16" s="116"/>
      <c r="DV16" s="116"/>
      <c r="DW16" s="116"/>
      <c r="DX16" s="116"/>
      <c r="DY16" s="116"/>
      <c r="DZ16" s="116"/>
      <c r="EA16" s="116"/>
      <c r="EB16" s="116"/>
      <c r="EC16" s="116"/>
      <c r="ED16" s="116"/>
      <c r="EE16" s="116"/>
      <c r="EF16" s="116"/>
      <c r="EG16" s="116"/>
      <c r="EH16" s="116"/>
      <c r="EI16" s="116"/>
      <c r="EJ16" s="116"/>
      <c r="EK16" s="116"/>
      <c r="EL16" s="116"/>
      <c r="EM16" s="116"/>
      <c r="EN16" s="116"/>
      <c r="EO16" s="116"/>
      <c r="EP16" s="116"/>
      <c r="EQ16" s="116"/>
      <c r="ER16" s="116"/>
      <c r="ES16" s="116"/>
      <c r="ET16" s="116"/>
      <c r="EU16" s="116"/>
      <c r="EV16" s="116"/>
      <c r="EW16" s="116"/>
      <c r="EX16" s="116"/>
      <c r="EY16" s="116"/>
      <c r="EZ16" s="116"/>
      <c r="FA16" s="116"/>
      <c r="FB16" s="116"/>
      <c r="FC16" s="116"/>
      <c r="FD16" s="116"/>
      <c r="FE16" s="116"/>
      <c r="FF16" s="116"/>
      <c r="FG16" s="116"/>
      <c r="FH16" s="116"/>
      <c r="FI16" s="116"/>
      <c r="FJ16" s="116"/>
      <c r="FK16" s="116"/>
      <c r="FL16" s="116"/>
      <c r="FM16" s="116"/>
      <c r="FN16" s="116"/>
      <c r="FO16" s="116"/>
      <c r="FP16" s="116"/>
      <c r="FQ16" s="116"/>
      <c r="FR16" s="116"/>
      <c r="FS16" s="116"/>
      <c r="FT16" s="116"/>
      <c r="FU16" s="116"/>
      <c r="FV16" s="116"/>
      <c r="FW16" s="116"/>
      <c r="FX16" s="116"/>
      <c r="FY16" s="116"/>
      <c r="FZ16" s="116"/>
      <c r="GA16" s="116"/>
      <c r="GB16" s="116"/>
      <c r="GC16" s="116"/>
      <c r="GD16" s="116"/>
      <c r="GE16" s="116"/>
      <c r="GF16" s="116"/>
      <c r="GG16" s="116"/>
      <c r="GH16" s="116"/>
      <c r="GI16" s="116"/>
      <c r="GJ16" s="116"/>
      <c r="GK16" s="116"/>
      <c r="GL16" s="116"/>
      <c r="GM16" s="116"/>
      <c r="GN16" s="116"/>
      <c r="GO16" s="116"/>
      <c r="GP16" s="116"/>
      <c r="GQ16" s="116"/>
      <c r="GR16" s="116"/>
      <c r="GS16" s="116"/>
      <c r="GT16" s="116"/>
      <c r="GU16" s="116"/>
      <c r="GV16" s="116"/>
      <c r="GW16" s="116"/>
      <c r="GX16" s="116"/>
      <c r="GY16" s="116"/>
      <c r="GZ16" s="116"/>
      <c r="HA16" s="116"/>
      <c r="HB16" s="116"/>
      <c r="HC16" s="116"/>
      <c r="HD16" s="116"/>
      <c r="HE16" s="116"/>
      <c r="HF16" s="116"/>
      <c r="HG16" s="116"/>
      <c r="HH16" s="116"/>
      <c r="HI16" s="116"/>
      <c r="HJ16" s="116"/>
      <c r="HK16" s="116"/>
      <c r="HL16" s="116"/>
      <c r="HM16" s="116"/>
      <c r="HN16" s="116"/>
      <c r="HO16" s="116"/>
      <c r="HP16" s="116"/>
      <c r="HQ16" s="116"/>
      <c r="HR16" s="116"/>
      <c r="HS16" s="116"/>
      <c r="HT16" s="116"/>
      <c r="HU16" s="116"/>
      <c r="HV16" s="116"/>
      <c r="HW16" s="116"/>
      <c r="HX16" s="116"/>
      <c r="HY16" s="116"/>
      <c r="HZ16" s="116"/>
      <c r="IA16" s="116"/>
      <c r="IB16" s="116"/>
      <c r="IC16" s="116"/>
      <c r="ID16" s="116"/>
      <c r="IE16" s="116"/>
      <c r="IF16" s="116"/>
      <c r="IG16" s="116"/>
      <c r="IH16" s="116"/>
      <c r="II16" s="116"/>
      <c r="IJ16" s="116"/>
      <c r="IK16" s="116"/>
      <c r="IL16" s="116"/>
      <c r="IM16" s="116"/>
      <c r="IN16" s="116"/>
      <c r="IO16" s="116"/>
      <c r="IP16" s="116"/>
      <c r="IQ16" s="116"/>
    </row>
    <row r="17" s="113" customFormat="1" ht="28" customHeight="1" spans="1:251">
      <c r="A17" s="119"/>
      <c r="B17" s="120"/>
      <c r="C17" s="121"/>
      <c r="D17" s="121"/>
      <c r="E17" s="121"/>
      <c r="F17" s="116"/>
      <c r="G17" s="116"/>
      <c r="H17" s="116"/>
      <c r="I17" s="116"/>
      <c r="J17" s="116"/>
      <c r="K17" s="116"/>
      <c r="L17" s="116"/>
      <c r="M17" s="116"/>
      <c r="N17" s="116"/>
      <c r="O17" s="116"/>
      <c r="P17" s="116"/>
      <c r="Q17" s="116"/>
      <c r="R17" s="116"/>
      <c r="S17" s="116"/>
      <c r="T17" s="116"/>
      <c r="U17" s="116"/>
      <c r="V17" s="116"/>
      <c r="W17" s="116"/>
      <c r="X17" s="116"/>
      <c r="Y17" s="116"/>
      <c r="Z17" s="116"/>
      <c r="AA17" s="116"/>
      <c r="AB17" s="116"/>
      <c r="AC17" s="116"/>
      <c r="AD17" s="116"/>
      <c r="AE17" s="116"/>
      <c r="AF17" s="116"/>
      <c r="AG17" s="116"/>
      <c r="AH17" s="116"/>
      <c r="AI17" s="116"/>
      <c r="AJ17" s="116"/>
      <c r="AK17" s="116"/>
      <c r="AL17" s="116"/>
      <c r="AM17" s="116"/>
      <c r="AN17" s="116"/>
      <c r="AO17" s="116"/>
      <c r="AP17" s="116"/>
      <c r="AQ17" s="116"/>
      <c r="AR17" s="116"/>
      <c r="AS17" s="116"/>
      <c r="AT17" s="116"/>
      <c r="AU17" s="116"/>
      <c r="AV17" s="116"/>
      <c r="AW17" s="116"/>
      <c r="AX17" s="116"/>
      <c r="AY17" s="116"/>
      <c r="AZ17" s="116"/>
      <c r="BA17" s="116"/>
      <c r="BB17" s="116"/>
      <c r="BC17" s="116"/>
      <c r="BD17" s="116"/>
      <c r="BE17" s="116"/>
      <c r="BF17" s="116"/>
      <c r="BG17" s="116"/>
      <c r="BH17" s="116"/>
      <c r="BI17" s="116"/>
      <c r="BJ17" s="116"/>
      <c r="BK17" s="116"/>
      <c r="BL17" s="116"/>
      <c r="BM17" s="116"/>
      <c r="BN17" s="116"/>
      <c r="BO17" s="116"/>
      <c r="BP17" s="116"/>
      <c r="BQ17" s="116"/>
      <c r="BR17" s="116"/>
      <c r="BS17" s="116"/>
      <c r="BT17" s="116"/>
      <c r="BU17" s="116"/>
      <c r="BV17" s="116"/>
      <c r="BW17" s="116"/>
      <c r="BX17" s="116"/>
      <c r="BY17" s="116"/>
      <c r="BZ17" s="116"/>
      <c r="CA17" s="116"/>
      <c r="CB17" s="116"/>
      <c r="CC17" s="116"/>
      <c r="CD17" s="116"/>
      <c r="CE17" s="116"/>
      <c r="CF17" s="116"/>
      <c r="CG17" s="116"/>
      <c r="CH17" s="116"/>
      <c r="CI17" s="116"/>
      <c r="CJ17" s="116"/>
      <c r="CK17" s="116"/>
      <c r="CL17" s="116"/>
      <c r="CM17" s="116"/>
      <c r="CN17" s="116"/>
      <c r="CO17" s="116"/>
      <c r="CP17" s="116"/>
      <c r="CQ17" s="116"/>
      <c r="CR17" s="116"/>
      <c r="CS17" s="116"/>
      <c r="CT17" s="116"/>
      <c r="CU17" s="116"/>
      <c r="CV17" s="116"/>
      <c r="CW17" s="116"/>
      <c r="CX17" s="116"/>
      <c r="CY17" s="116"/>
      <c r="CZ17" s="116"/>
      <c r="DA17" s="116"/>
      <c r="DB17" s="116"/>
      <c r="DC17" s="116"/>
      <c r="DD17" s="116"/>
      <c r="DE17" s="116"/>
      <c r="DF17" s="116"/>
      <c r="DG17" s="116"/>
      <c r="DH17" s="116"/>
      <c r="DI17" s="116"/>
      <c r="DJ17" s="116"/>
      <c r="DK17" s="116"/>
      <c r="DL17" s="116"/>
      <c r="DM17" s="116"/>
      <c r="DN17" s="116"/>
      <c r="DO17" s="116"/>
      <c r="DP17" s="116"/>
      <c r="DQ17" s="116"/>
      <c r="DR17" s="116"/>
      <c r="DS17" s="116"/>
      <c r="DT17" s="116"/>
      <c r="DU17" s="116"/>
      <c r="DV17" s="116"/>
      <c r="DW17" s="116"/>
      <c r="DX17" s="116"/>
      <c r="DY17" s="116"/>
      <c r="DZ17" s="116"/>
      <c r="EA17" s="116"/>
      <c r="EB17" s="116"/>
      <c r="EC17" s="116"/>
      <c r="ED17" s="116"/>
      <c r="EE17" s="116"/>
      <c r="EF17" s="116"/>
      <c r="EG17" s="116"/>
      <c r="EH17" s="116"/>
      <c r="EI17" s="116"/>
      <c r="EJ17" s="116"/>
      <c r="EK17" s="116"/>
      <c r="EL17" s="116"/>
      <c r="EM17" s="116"/>
      <c r="EN17" s="116"/>
      <c r="EO17" s="116"/>
      <c r="EP17" s="116"/>
      <c r="EQ17" s="116"/>
      <c r="ER17" s="116"/>
      <c r="ES17" s="116"/>
      <c r="ET17" s="116"/>
      <c r="EU17" s="116"/>
      <c r="EV17" s="116"/>
      <c r="EW17" s="116"/>
      <c r="EX17" s="116"/>
      <c r="EY17" s="116"/>
      <c r="EZ17" s="116"/>
      <c r="FA17" s="116"/>
      <c r="FB17" s="116"/>
      <c r="FC17" s="116"/>
      <c r="FD17" s="116"/>
      <c r="FE17" s="116"/>
      <c r="FF17" s="116"/>
      <c r="FG17" s="116"/>
      <c r="FH17" s="116"/>
      <c r="FI17" s="116"/>
      <c r="FJ17" s="116"/>
      <c r="FK17" s="116"/>
      <c r="FL17" s="116"/>
      <c r="FM17" s="116"/>
      <c r="FN17" s="116"/>
      <c r="FO17" s="116"/>
      <c r="FP17" s="116"/>
      <c r="FQ17" s="116"/>
      <c r="FR17" s="116"/>
      <c r="FS17" s="116"/>
      <c r="FT17" s="116"/>
      <c r="FU17" s="116"/>
      <c r="FV17" s="116"/>
      <c r="FW17" s="116"/>
      <c r="FX17" s="116"/>
      <c r="FY17" s="116"/>
      <c r="FZ17" s="116"/>
      <c r="GA17" s="116"/>
      <c r="GB17" s="116"/>
      <c r="GC17" s="116"/>
      <c r="GD17" s="116"/>
      <c r="GE17" s="116"/>
      <c r="GF17" s="116"/>
      <c r="GG17" s="116"/>
      <c r="GH17" s="116"/>
      <c r="GI17" s="116"/>
      <c r="GJ17" s="116"/>
      <c r="GK17" s="116"/>
      <c r="GL17" s="116"/>
      <c r="GM17" s="116"/>
      <c r="GN17" s="116"/>
      <c r="GO17" s="116"/>
      <c r="GP17" s="116"/>
      <c r="GQ17" s="116"/>
      <c r="GR17" s="116"/>
      <c r="GS17" s="116"/>
      <c r="GT17" s="116"/>
      <c r="GU17" s="116"/>
      <c r="GV17" s="116"/>
      <c r="GW17" s="116"/>
      <c r="GX17" s="116"/>
      <c r="GY17" s="116"/>
      <c r="GZ17" s="116"/>
      <c r="HA17" s="116"/>
      <c r="HB17" s="116"/>
      <c r="HC17" s="116"/>
      <c r="HD17" s="116"/>
      <c r="HE17" s="116"/>
      <c r="HF17" s="116"/>
      <c r="HG17" s="116"/>
      <c r="HH17" s="116"/>
      <c r="HI17" s="116"/>
      <c r="HJ17" s="116"/>
      <c r="HK17" s="116"/>
      <c r="HL17" s="116"/>
      <c r="HM17" s="116"/>
      <c r="HN17" s="116"/>
      <c r="HO17" s="116"/>
      <c r="HP17" s="116"/>
      <c r="HQ17" s="116"/>
      <c r="HR17" s="116"/>
      <c r="HS17" s="116"/>
      <c r="HT17" s="116"/>
      <c r="HU17" s="116"/>
      <c r="HV17" s="116"/>
      <c r="HW17" s="116"/>
      <c r="HX17" s="116"/>
      <c r="HY17" s="116"/>
      <c r="HZ17" s="116"/>
      <c r="IA17" s="116"/>
      <c r="IB17" s="116"/>
      <c r="IC17" s="116"/>
      <c r="ID17" s="116"/>
      <c r="IE17" s="116"/>
      <c r="IF17" s="116"/>
      <c r="IG17" s="116"/>
      <c r="IH17" s="116"/>
      <c r="II17" s="116"/>
      <c r="IJ17" s="116"/>
      <c r="IK17" s="116"/>
      <c r="IL17" s="116"/>
      <c r="IM17" s="116"/>
      <c r="IN17" s="116"/>
      <c r="IO17" s="116"/>
      <c r="IP17" s="116"/>
      <c r="IQ17" s="116"/>
    </row>
    <row r="18" s="113" customFormat="1" ht="28" customHeight="1" spans="1:251">
      <c r="A18" s="119">
        <v>20903</v>
      </c>
      <c r="B18" s="120" t="s">
        <v>309</v>
      </c>
      <c r="C18" s="121"/>
      <c r="D18" s="121"/>
      <c r="E18" s="121"/>
      <c r="F18" s="116"/>
      <c r="G18" s="116"/>
      <c r="H18" s="116"/>
      <c r="I18" s="116"/>
      <c r="J18" s="116"/>
      <c r="K18" s="116"/>
      <c r="L18" s="116"/>
      <c r="M18" s="116"/>
      <c r="N18" s="116"/>
      <c r="O18" s="116"/>
      <c r="P18" s="116"/>
      <c r="Q18" s="116"/>
      <c r="R18" s="116"/>
      <c r="S18" s="116"/>
      <c r="T18" s="116"/>
      <c r="U18" s="116"/>
      <c r="V18" s="116"/>
      <c r="W18" s="116"/>
      <c r="X18" s="116"/>
      <c r="Y18" s="116"/>
      <c r="Z18" s="116"/>
      <c r="AA18" s="116"/>
      <c r="AB18" s="116"/>
      <c r="AC18" s="116"/>
      <c r="AD18" s="116"/>
      <c r="AE18" s="116"/>
      <c r="AF18" s="116"/>
      <c r="AG18" s="116"/>
      <c r="AH18" s="116"/>
      <c r="AI18" s="116"/>
      <c r="AJ18" s="116"/>
      <c r="AK18" s="116"/>
      <c r="AL18" s="116"/>
      <c r="AM18" s="116"/>
      <c r="AN18" s="116"/>
      <c r="AO18" s="116"/>
      <c r="AP18" s="116"/>
      <c r="AQ18" s="116"/>
      <c r="AR18" s="116"/>
      <c r="AS18" s="116"/>
      <c r="AT18" s="116"/>
      <c r="AU18" s="116"/>
      <c r="AV18" s="116"/>
      <c r="AW18" s="116"/>
      <c r="AX18" s="116"/>
      <c r="AY18" s="116"/>
      <c r="AZ18" s="116"/>
      <c r="BA18" s="116"/>
      <c r="BB18" s="116"/>
      <c r="BC18" s="116"/>
      <c r="BD18" s="116"/>
      <c r="BE18" s="116"/>
      <c r="BF18" s="116"/>
      <c r="BG18" s="116"/>
      <c r="BH18" s="116"/>
      <c r="BI18" s="116"/>
      <c r="BJ18" s="116"/>
      <c r="BK18" s="116"/>
      <c r="BL18" s="116"/>
      <c r="BM18" s="116"/>
      <c r="BN18" s="116"/>
      <c r="BO18" s="116"/>
      <c r="BP18" s="116"/>
      <c r="BQ18" s="116"/>
      <c r="BR18" s="116"/>
      <c r="BS18" s="116"/>
      <c r="BT18" s="116"/>
      <c r="BU18" s="116"/>
      <c r="BV18" s="116"/>
      <c r="BW18" s="116"/>
      <c r="BX18" s="116"/>
      <c r="BY18" s="116"/>
      <c r="BZ18" s="116"/>
      <c r="CA18" s="116"/>
      <c r="CB18" s="116"/>
      <c r="CC18" s="116"/>
      <c r="CD18" s="116"/>
      <c r="CE18" s="116"/>
      <c r="CF18" s="116"/>
      <c r="CG18" s="116"/>
      <c r="CH18" s="116"/>
      <c r="CI18" s="116"/>
      <c r="CJ18" s="116"/>
      <c r="CK18" s="116"/>
      <c r="CL18" s="116"/>
      <c r="CM18" s="116"/>
      <c r="CN18" s="116"/>
      <c r="CO18" s="116"/>
      <c r="CP18" s="116"/>
      <c r="CQ18" s="116"/>
      <c r="CR18" s="116"/>
      <c r="CS18" s="116"/>
      <c r="CT18" s="116"/>
      <c r="CU18" s="116"/>
      <c r="CV18" s="116"/>
      <c r="CW18" s="116"/>
      <c r="CX18" s="116"/>
      <c r="CY18" s="116"/>
      <c r="CZ18" s="116"/>
      <c r="DA18" s="116"/>
      <c r="DB18" s="116"/>
      <c r="DC18" s="116"/>
      <c r="DD18" s="116"/>
      <c r="DE18" s="116"/>
      <c r="DF18" s="116"/>
      <c r="DG18" s="116"/>
      <c r="DH18" s="116"/>
      <c r="DI18" s="116"/>
      <c r="DJ18" s="116"/>
      <c r="DK18" s="116"/>
      <c r="DL18" s="116"/>
      <c r="DM18" s="116"/>
      <c r="DN18" s="116"/>
      <c r="DO18" s="116"/>
      <c r="DP18" s="116"/>
      <c r="DQ18" s="116"/>
      <c r="DR18" s="116"/>
      <c r="DS18" s="116"/>
      <c r="DT18" s="116"/>
      <c r="DU18" s="116"/>
      <c r="DV18" s="116"/>
      <c r="DW18" s="116"/>
      <c r="DX18" s="116"/>
      <c r="DY18" s="116"/>
      <c r="DZ18" s="116"/>
      <c r="EA18" s="116"/>
      <c r="EB18" s="116"/>
      <c r="EC18" s="116"/>
      <c r="ED18" s="116"/>
      <c r="EE18" s="116"/>
      <c r="EF18" s="116"/>
      <c r="EG18" s="116"/>
      <c r="EH18" s="116"/>
      <c r="EI18" s="116"/>
      <c r="EJ18" s="116"/>
      <c r="EK18" s="116"/>
      <c r="EL18" s="116"/>
      <c r="EM18" s="116"/>
      <c r="EN18" s="116"/>
      <c r="EO18" s="116"/>
      <c r="EP18" s="116"/>
      <c r="EQ18" s="116"/>
      <c r="ER18" s="116"/>
      <c r="ES18" s="116"/>
      <c r="ET18" s="116"/>
      <c r="EU18" s="116"/>
      <c r="EV18" s="116"/>
      <c r="EW18" s="116"/>
      <c r="EX18" s="116"/>
      <c r="EY18" s="116"/>
      <c r="EZ18" s="116"/>
      <c r="FA18" s="116"/>
      <c r="FB18" s="116"/>
      <c r="FC18" s="116"/>
      <c r="FD18" s="116"/>
      <c r="FE18" s="116"/>
      <c r="FF18" s="116"/>
      <c r="FG18" s="116"/>
      <c r="FH18" s="116"/>
      <c r="FI18" s="116"/>
      <c r="FJ18" s="116"/>
      <c r="FK18" s="116"/>
      <c r="FL18" s="116"/>
      <c r="FM18" s="116"/>
      <c r="FN18" s="116"/>
      <c r="FO18" s="116"/>
      <c r="FP18" s="116"/>
      <c r="FQ18" s="116"/>
      <c r="FR18" s="116"/>
      <c r="FS18" s="116"/>
      <c r="FT18" s="116"/>
      <c r="FU18" s="116"/>
      <c r="FV18" s="116"/>
      <c r="FW18" s="116"/>
      <c r="FX18" s="116"/>
      <c r="FY18" s="116"/>
      <c r="FZ18" s="116"/>
      <c r="GA18" s="116"/>
      <c r="GB18" s="116"/>
      <c r="GC18" s="116"/>
      <c r="GD18" s="116"/>
      <c r="GE18" s="116"/>
      <c r="GF18" s="116"/>
      <c r="GG18" s="116"/>
      <c r="GH18" s="116"/>
      <c r="GI18" s="116"/>
      <c r="GJ18" s="116"/>
      <c r="GK18" s="116"/>
      <c r="GL18" s="116"/>
      <c r="GM18" s="116"/>
      <c r="GN18" s="116"/>
      <c r="GO18" s="116"/>
      <c r="GP18" s="116"/>
      <c r="GQ18" s="116"/>
      <c r="GR18" s="116"/>
      <c r="GS18" s="116"/>
      <c r="GT18" s="116"/>
      <c r="GU18" s="116"/>
      <c r="GV18" s="116"/>
      <c r="GW18" s="116"/>
      <c r="GX18" s="116"/>
      <c r="GY18" s="116"/>
      <c r="GZ18" s="116"/>
      <c r="HA18" s="116"/>
      <c r="HB18" s="116"/>
      <c r="HC18" s="116"/>
      <c r="HD18" s="116"/>
      <c r="HE18" s="116"/>
      <c r="HF18" s="116"/>
      <c r="HG18" s="116"/>
      <c r="HH18" s="116"/>
      <c r="HI18" s="116"/>
      <c r="HJ18" s="116"/>
      <c r="HK18" s="116"/>
      <c r="HL18" s="116"/>
      <c r="HM18" s="116"/>
      <c r="HN18" s="116"/>
      <c r="HO18" s="116"/>
      <c r="HP18" s="116"/>
      <c r="HQ18" s="116"/>
      <c r="HR18" s="116"/>
      <c r="HS18" s="116"/>
      <c r="HT18" s="116"/>
      <c r="HU18" s="116"/>
      <c r="HV18" s="116"/>
      <c r="HW18" s="116"/>
      <c r="HX18" s="116"/>
      <c r="HY18" s="116"/>
      <c r="HZ18" s="116"/>
      <c r="IA18" s="116"/>
      <c r="IB18" s="116"/>
      <c r="IC18" s="116"/>
      <c r="ID18" s="116"/>
      <c r="IE18" s="116"/>
      <c r="IF18" s="116"/>
      <c r="IG18" s="116"/>
      <c r="IH18" s="116"/>
      <c r="II18" s="116"/>
      <c r="IJ18" s="116"/>
      <c r="IK18" s="116"/>
      <c r="IL18" s="116"/>
      <c r="IM18" s="116"/>
      <c r="IN18" s="116"/>
      <c r="IO18" s="116"/>
      <c r="IP18" s="116"/>
      <c r="IQ18" s="116"/>
    </row>
    <row r="19" s="113" customFormat="1" ht="28" customHeight="1" spans="1:251">
      <c r="A19" s="119"/>
      <c r="B19" s="121"/>
      <c r="C19" s="121"/>
      <c r="D19" s="121"/>
      <c r="E19" s="121"/>
      <c r="F19" s="116"/>
      <c r="G19" s="116"/>
      <c r="H19" s="116"/>
      <c r="I19" s="116"/>
      <c r="J19" s="116"/>
      <c r="K19" s="116"/>
      <c r="L19" s="116"/>
      <c r="M19" s="116"/>
      <c r="N19" s="116"/>
      <c r="O19" s="116"/>
      <c r="P19" s="116"/>
      <c r="Q19" s="116"/>
      <c r="R19" s="116"/>
      <c r="S19" s="116"/>
      <c r="T19" s="116"/>
      <c r="U19" s="116"/>
      <c r="V19" s="116"/>
      <c r="W19" s="116"/>
      <c r="X19" s="116"/>
      <c r="Y19" s="116"/>
      <c r="Z19" s="116"/>
      <c r="AA19" s="116"/>
      <c r="AB19" s="116"/>
      <c r="AC19" s="116"/>
      <c r="AD19" s="116"/>
      <c r="AE19" s="116"/>
      <c r="AF19" s="116"/>
      <c r="AG19" s="116"/>
      <c r="AH19" s="116"/>
      <c r="AI19" s="116"/>
      <c r="AJ19" s="116"/>
      <c r="AK19" s="116"/>
      <c r="AL19" s="116"/>
      <c r="AM19" s="116"/>
      <c r="AN19" s="116"/>
      <c r="AO19" s="116"/>
      <c r="AP19" s="116"/>
      <c r="AQ19" s="116"/>
      <c r="AR19" s="116"/>
      <c r="AS19" s="116"/>
      <c r="AT19" s="116"/>
      <c r="AU19" s="116"/>
      <c r="AV19" s="116"/>
      <c r="AW19" s="116"/>
      <c r="AX19" s="116"/>
      <c r="AY19" s="116"/>
      <c r="AZ19" s="116"/>
      <c r="BA19" s="116"/>
      <c r="BB19" s="116"/>
      <c r="BC19" s="116"/>
      <c r="BD19" s="116"/>
      <c r="BE19" s="116"/>
      <c r="BF19" s="116"/>
      <c r="BG19" s="116"/>
      <c r="BH19" s="116"/>
      <c r="BI19" s="116"/>
      <c r="BJ19" s="116"/>
      <c r="BK19" s="116"/>
      <c r="BL19" s="116"/>
      <c r="BM19" s="116"/>
      <c r="BN19" s="116"/>
      <c r="BO19" s="116"/>
      <c r="BP19" s="116"/>
      <c r="BQ19" s="116"/>
      <c r="BR19" s="116"/>
      <c r="BS19" s="116"/>
      <c r="BT19" s="116"/>
      <c r="BU19" s="116"/>
      <c r="BV19" s="116"/>
      <c r="BW19" s="116"/>
      <c r="BX19" s="116"/>
      <c r="BY19" s="116"/>
      <c r="BZ19" s="116"/>
      <c r="CA19" s="116"/>
      <c r="CB19" s="116"/>
      <c r="CC19" s="116"/>
      <c r="CD19" s="116"/>
      <c r="CE19" s="116"/>
      <c r="CF19" s="116"/>
      <c r="CG19" s="116"/>
      <c r="CH19" s="116"/>
      <c r="CI19" s="116"/>
      <c r="CJ19" s="116"/>
      <c r="CK19" s="116"/>
      <c r="CL19" s="116"/>
      <c r="CM19" s="116"/>
      <c r="CN19" s="116"/>
      <c r="CO19" s="116"/>
      <c r="CP19" s="116"/>
      <c r="CQ19" s="116"/>
      <c r="CR19" s="116"/>
      <c r="CS19" s="116"/>
      <c r="CT19" s="116"/>
      <c r="CU19" s="116"/>
      <c r="CV19" s="116"/>
      <c r="CW19" s="116"/>
      <c r="CX19" s="116"/>
      <c r="CY19" s="116"/>
      <c r="CZ19" s="116"/>
      <c r="DA19" s="116"/>
      <c r="DB19" s="116"/>
      <c r="DC19" s="116"/>
      <c r="DD19" s="116"/>
      <c r="DE19" s="116"/>
      <c r="DF19" s="116"/>
      <c r="DG19" s="116"/>
      <c r="DH19" s="116"/>
      <c r="DI19" s="116"/>
      <c r="DJ19" s="116"/>
      <c r="DK19" s="116"/>
      <c r="DL19" s="116"/>
      <c r="DM19" s="116"/>
      <c r="DN19" s="116"/>
      <c r="DO19" s="116"/>
      <c r="DP19" s="116"/>
      <c r="DQ19" s="116"/>
      <c r="DR19" s="116"/>
      <c r="DS19" s="116"/>
      <c r="DT19" s="116"/>
      <c r="DU19" s="116"/>
      <c r="DV19" s="116"/>
      <c r="DW19" s="116"/>
      <c r="DX19" s="116"/>
      <c r="DY19" s="116"/>
      <c r="DZ19" s="116"/>
      <c r="EA19" s="116"/>
      <c r="EB19" s="116"/>
      <c r="EC19" s="116"/>
      <c r="ED19" s="116"/>
      <c r="EE19" s="116"/>
      <c r="EF19" s="116"/>
      <c r="EG19" s="116"/>
      <c r="EH19" s="116"/>
      <c r="EI19" s="116"/>
      <c r="EJ19" s="116"/>
      <c r="EK19" s="116"/>
      <c r="EL19" s="116"/>
      <c r="EM19" s="116"/>
      <c r="EN19" s="116"/>
      <c r="EO19" s="116"/>
      <c r="EP19" s="116"/>
      <c r="EQ19" s="116"/>
      <c r="ER19" s="116"/>
      <c r="ES19" s="116"/>
      <c r="ET19" s="116"/>
      <c r="EU19" s="116"/>
      <c r="EV19" s="116"/>
      <c r="EW19" s="116"/>
      <c r="EX19" s="116"/>
      <c r="EY19" s="116"/>
      <c r="EZ19" s="116"/>
      <c r="FA19" s="116"/>
      <c r="FB19" s="116"/>
      <c r="FC19" s="116"/>
      <c r="FD19" s="116"/>
      <c r="FE19" s="116"/>
      <c r="FF19" s="116"/>
      <c r="FG19" s="116"/>
      <c r="FH19" s="116"/>
      <c r="FI19" s="116"/>
      <c r="FJ19" s="116"/>
      <c r="FK19" s="116"/>
      <c r="FL19" s="116"/>
      <c r="FM19" s="116"/>
      <c r="FN19" s="116"/>
      <c r="FO19" s="116"/>
      <c r="FP19" s="116"/>
      <c r="FQ19" s="116"/>
      <c r="FR19" s="116"/>
      <c r="FS19" s="116"/>
      <c r="FT19" s="116"/>
      <c r="FU19" s="116"/>
      <c r="FV19" s="116"/>
      <c r="FW19" s="116"/>
      <c r="FX19" s="116"/>
      <c r="FY19" s="116"/>
      <c r="FZ19" s="116"/>
      <c r="GA19" s="116"/>
      <c r="GB19" s="116"/>
      <c r="GC19" s="116"/>
      <c r="GD19" s="116"/>
      <c r="GE19" s="116"/>
      <c r="GF19" s="116"/>
      <c r="GG19" s="116"/>
      <c r="GH19" s="116"/>
      <c r="GI19" s="116"/>
      <c r="GJ19" s="116"/>
      <c r="GK19" s="116"/>
      <c r="GL19" s="116"/>
      <c r="GM19" s="116"/>
      <c r="GN19" s="116"/>
      <c r="GO19" s="116"/>
      <c r="GP19" s="116"/>
      <c r="GQ19" s="116"/>
      <c r="GR19" s="116"/>
      <c r="GS19" s="116"/>
      <c r="GT19" s="116"/>
      <c r="GU19" s="116"/>
      <c r="GV19" s="116"/>
      <c r="GW19" s="116"/>
      <c r="GX19" s="116"/>
      <c r="GY19" s="116"/>
      <c r="GZ19" s="116"/>
      <c r="HA19" s="116"/>
      <c r="HB19" s="116"/>
      <c r="HC19" s="116"/>
      <c r="HD19" s="116"/>
      <c r="HE19" s="116"/>
      <c r="HF19" s="116"/>
      <c r="HG19" s="116"/>
      <c r="HH19" s="116"/>
      <c r="HI19" s="116"/>
      <c r="HJ19" s="116"/>
      <c r="HK19" s="116"/>
      <c r="HL19" s="116"/>
      <c r="HM19" s="116"/>
      <c r="HN19" s="116"/>
      <c r="HO19" s="116"/>
      <c r="HP19" s="116"/>
      <c r="HQ19" s="116"/>
      <c r="HR19" s="116"/>
      <c r="HS19" s="116"/>
      <c r="HT19" s="116"/>
      <c r="HU19" s="116"/>
      <c r="HV19" s="116"/>
      <c r="HW19" s="116"/>
      <c r="HX19" s="116"/>
      <c r="HY19" s="116"/>
      <c r="HZ19" s="116"/>
      <c r="IA19" s="116"/>
      <c r="IB19" s="116"/>
      <c r="IC19" s="116"/>
      <c r="ID19" s="116"/>
      <c r="IE19" s="116"/>
      <c r="IF19" s="116"/>
      <c r="IG19" s="116"/>
      <c r="IH19" s="116"/>
      <c r="II19" s="116"/>
      <c r="IJ19" s="116"/>
      <c r="IK19" s="116"/>
      <c r="IL19" s="116"/>
      <c r="IM19" s="116"/>
      <c r="IN19" s="116"/>
      <c r="IO19" s="116"/>
      <c r="IP19" s="116"/>
      <c r="IQ19" s="116"/>
    </row>
    <row r="20" s="113" customFormat="1" ht="28" customHeight="1" spans="1:253">
      <c r="A20" s="119">
        <v>2090301</v>
      </c>
      <c r="B20" s="120" t="s">
        <v>310</v>
      </c>
      <c r="C20" s="119"/>
      <c r="D20" s="119"/>
      <c r="E20" s="119"/>
      <c r="F20" s="116"/>
      <c r="G20" s="116"/>
      <c r="H20" s="116"/>
      <c r="I20" s="116"/>
      <c r="J20" s="116"/>
      <c r="K20" s="116"/>
      <c r="L20" s="116"/>
      <c r="M20" s="116"/>
      <c r="N20" s="116"/>
      <c r="O20" s="116"/>
      <c r="P20" s="116"/>
      <c r="Q20" s="116"/>
      <c r="R20" s="116"/>
      <c r="S20" s="116"/>
      <c r="T20" s="116"/>
      <c r="U20" s="116"/>
      <c r="V20" s="116"/>
      <c r="W20" s="116"/>
      <c r="X20" s="116"/>
      <c r="Y20" s="116"/>
      <c r="Z20" s="116"/>
      <c r="AA20" s="116"/>
      <c r="AB20" s="116"/>
      <c r="AC20" s="116"/>
      <c r="AD20" s="116"/>
      <c r="AE20" s="116"/>
      <c r="AF20" s="116"/>
      <c r="AG20" s="116"/>
      <c r="AH20" s="116"/>
      <c r="AI20" s="116"/>
      <c r="AJ20" s="116"/>
      <c r="AK20" s="116"/>
      <c r="AL20" s="116"/>
      <c r="AM20" s="116"/>
      <c r="AN20" s="116"/>
      <c r="AO20" s="116"/>
      <c r="AP20" s="116"/>
      <c r="AQ20" s="116"/>
      <c r="AR20" s="116"/>
      <c r="AS20" s="116"/>
      <c r="AT20" s="116"/>
      <c r="AU20" s="116"/>
      <c r="AV20" s="116"/>
      <c r="AW20" s="116"/>
      <c r="AX20" s="116"/>
      <c r="AY20" s="116"/>
      <c r="AZ20" s="116"/>
      <c r="BA20" s="116"/>
      <c r="BB20" s="116"/>
      <c r="BC20" s="116"/>
      <c r="BD20" s="116"/>
      <c r="BE20" s="116"/>
      <c r="BF20" s="116"/>
      <c r="BG20" s="116"/>
      <c r="BH20" s="116"/>
      <c r="BI20" s="116"/>
      <c r="BJ20" s="116"/>
      <c r="BK20" s="116"/>
      <c r="BL20" s="116"/>
      <c r="BM20" s="116"/>
      <c r="BN20" s="116"/>
      <c r="BO20" s="116"/>
      <c r="BP20" s="116"/>
      <c r="BQ20" s="116"/>
      <c r="BR20" s="116"/>
      <c r="BS20" s="116"/>
      <c r="BT20" s="116"/>
      <c r="BU20" s="116"/>
      <c r="BV20" s="116"/>
      <c r="BW20" s="116"/>
      <c r="BX20" s="116"/>
      <c r="BY20" s="116"/>
      <c r="BZ20" s="116"/>
      <c r="CA20" s="116"/>
      <c r="CB20" s="116"/>
      <c r="CC20" s="116"/>
      <c r="CD20" s="116"/>
      <c r="CE20" s="116"/>
      <c r="CF20" s="116"/>
      <c r="CG20" s="116"/>
      <c r="CH20" s="116"/>
      <c r="CI20" s="116"/>
      <c r="CJ20" s="116"/>
      <c r="CK20" s="116"/>
      <c r="CL20" s="116"/>
      <c r="CM20" s="116"/>
      <c r="CN20" s="116"/>
      <c r="CO20" s="116"/>
      <c r="CP20" s="116"/>
      <c r="CQ20" s="116"/>
      <c r="CR20" s="116"/>
      <c r="CS20" s="116"/>
      <c r="CT20" s="116"/>
      <c r="CU20" s="116"/>
      <c r="CV20" s="116"/>
      <c r="CW20" s="116"/>
      <c r="CX20" s="116"/>
      <c r="CY20" s="116"/>
      <c r="CZ20" s="116"/>
      <c r="DA20" s="116"/>
      <c r="DB20" s="116"/>
      <c r="DC20" s="116"/>
      <c r="DD20" s="116"/>
      <c r="DE20" s="116"/>
      <c r="DF20" s="116"/>
      <c r="DG20" s="116"/>
      <c r="DH20" s="116"/>
      <c r="DI20" s="116"/>
      <c r="DJ20" s="116"/>
      <c r="DK20" s="116"/>
      <c r="DL20" s="116"/>
      <c r="DM20" s="116"/>
      <c r="DN20" s="116"/>
      <c r="DO20" s="116"/>
      <c r="DP20" s="116"/>
      <c r="DQ20" s="116"/>
      <c r="DR20" s="116"/>
      <c r="DS20" s="116"/>
      <c r="DT20" s="116"/>
      <c r="DU20" s="116"/>
      <c r="DV20" s="116"/>
      <c r="DW20" s="116"/>
      <c r="DX20" s="116"/>
      <c r="DY20" s="116"/>
      <c r="DZ20" s="116"/>
      <c r="EA20" s="116"/>
      <c r="EB20" s="116"/>
      <c r="EC20" s="116"/>
      <c r="ED20" s="116"/>
      <c r="EE20" s="116"/>
      <c r="EF20" s="116"/>
      <c r="EG20" s="116"/>
      <c r="EH20" s="116"/>
      <c r="EI20" s="116"/>
      <c r="EJ20" s="116"/>
      <c r="EK20" s="116"/>
      <c r="EL20" s="116"/>
      <c r="EM20" s="116"/>
      <c r="EN20" s="116"/>
      <c r="EO20" s="116"/>
      <c r="EP20" s="116"/>
      <c r="EQ20" s="116"/>
      <c r="ER20" s="116"/>
      <c r="ES20" s="116"/>
      <c r="ET20" s="116"/>
      <c r="EU20" s="116"/>
      <c r="EV20" s="116"/>
      <c r="EW20" s="116"/>
      <c r="EX20" s="116"/>
      <c r="EY20" s="116"/>
      <c r="EZ20" s="116"/>
      <c r="FA20" s="116"/>
      <c r="FB20" s="116"/>
      <c r="FC20" s="116"/>
      <c r="FD20" s="116"/>
      <c r="FE20" s="116"/>
      <c r="FF20" s="116"/>
      <c r="FG20" s="116"/>
      <c r="FH20" s="116"/>
      <c r="FI20" s="116"/>
      <c r="FJ20" s="116"/>
      <c r="FK20" s="116"/>
      <c r="FL20" s="116"/>
      <c r="FM20" s="116"/>
      <c r="FN20" s="116"/>
      <c r="FO20" s="116"/>
      <c r="FP20" s="116"/>
      <c r="FQ20" s="116"/>
      <c r="FR20" s="116"/>
      <c r="FS20" s="116"/>
      <c r="FT20" s="116"/>
      <c r="FU20" s="116"/>
      <c r="FV20" s="116"/>
      <c r="FW20" s="116"/>
      <c r="FX20" s="116"/>
      <c r="FY20" s="116"/>
      <c r="FZ20" s="116"/>
      <c r="GA20" s="116"/>
      <c r="GB20" s="116"/>
      <c r="GC20" s="116"/>
      <c r="GD20" s="116"/>
      <c r="GE20" s="116"/>
      <c r="GF20" s="116"/>
      <c r="GG20" s="116"/>
      <c r="GH20" s="116"/>
      <c r="GI20" s="116"/>
      <c r="GJ20" s="116"/>
      <c r="GK20" s="116"/>
      <c r="GL20" s="116"/>
      <c r="GM20" s="116"/>
      <c r="GN20" s="116"/>
      <c r="GO20" s="116"/>
      <c r="GP20" s="116"/>
      <c r="GQ20" s="116"/>
      <c r="GR20" s="116"/>
      <c r="GS20" s="116"/>
      <c r="GT20" s="116"/>
      <c r="GU20" s="116"/>
      <c r="GV20" s="116"/>
      <c r="GW20" s="116"/>
      <c r="GX20" s="116"/>
      <c r="GY20" s="116"/>
      <c r="GZ20" s="116"/>
      <c r="HA20" s="116"/>
      <c r="HB20" s="116"/>
      <c r="HC20" s="116"/>
      <c r="HD20" s="116"/>
      <c r="HE20" s="116"/>
      <c r="HF20" s="116"/>
      <c r="HG20" s="116"/>
      <c r="HH20" s="116"/>
      <c r="HI20" s="116"/>
      <c r="HJ20" s="116"/>
      <c r="HK20" s="116"/>
      <c r="HL20" s="116"/>
      <c r="HM20" s="116"/>
      <c r="HN20" s="116"/>
      <c r="HO20" s="116"/>
      <c r="HP20" s="116"/>
      <c r="HQ20" s="116"/>
      <c r="HR20" s="116"/>
      <c r="HS20" s="116"/>
      <c r="HT20" s="116"/>
      <c r="HU20" s="116"/>
      <c r="HV20" s="116"/>
      <c r="HW20" s="116"/>
      <c r="HX20" s="116"/>
      <c r="HY20" s="116"/>
      <c r="HZ20" s="116"/>
      <c r="IA20" s="116"/>
      <c r="IB20" s="116"/>
      <c r="IC20" s="116"/>
      <c r="ID20" s="116"/>
      <c r="IE20" s="116"/>
      <c r="IF20" s="116"/>
      <c r="IG20" s="116"/>
      <c r="IH20" s="116"/>
      <c r="II20" s="116"/>
      <c r="IJ20" s="116"/>
      <c r="IK20" s="116"/>
      <c r="IL20" s="116"/>
      <c r="IM20" s="116"/>
      <c r="IN20" s="116"/>
      <c r="IO20" s="116"/>
      <c r="IP20" s="116"/>
      <c r="IQ20" s="116"/>
      <c r="IR20" s="116"/>
      <c r="IS20" s="116"/>
    </row>
    <row r="21" s="113" customFormat="1" ht="28" customHeight="1" spans="1:253">
      <c r="A21" s="119"/>
      <c r="B21" s="120"/>
      <c r="C21" s="119"/>
      <c r="D21" s="119"/>
      <c r="E21" s="119"/>
      <c r="F21" s="116"/>
      <c r="G21" s="116"/>
      <c r="H21" s="116"/>
      <c r="I21" s="116"/>
      <c r="J21" s="116"/>
      <c r="K21" s="116"/>
      <c r="L21" s="116"/>
      <c r="M21" s="116"/>
      <c r="N21" s="116"/>
      <c r="O21" s="116"/>
      <c r="P21" s="116"/>
      <c r="Q21" s="116"/>
      <c r="R21" s="116"/>
      <c r="S21" s="116"/>
      <c r="T21" s="116"/>
      <c r="U21" s="116"/>
      <c r="V21" s="116"/>
      <c r="W21" s="116"/>
      <c r="X21" s="116"/>
      <c r="Y21" s="116"/>
      <c r="Z21" s="116"/>
      <c r="AA21" s="116"/>
      <c r="AB21" s="116"/>
      <c r="AC21" s="116"/>
      <c r="AD21" s="116"/>
      <c r="AE21" s="116"/>
      <c r="AF21" s="116"/>
      <c r="AG21" s="116"/>
      <c r="AH21" s="116"/>
      <c r="AI21" s="116"/>
      <c r="AJ21" s="116"/>
      <c r="AK21" s="116"/>
      <c r="AL21" s="116"/>
      <c r="AM21" s="116"/>
      <c r="AN21" s="116"/>
      <c r="AO21" s="116"/>
      <c r="AP21" s="116"/>
      <c r="AQ21" s="116"/>
      <c r="AR21" s="116"/>
      <c r="AS21" s="116"/>
      <c r="AT21" s="116"/>
      <c r="AU21" s="116"/>
      <c r="AV21" s="116"/>
      <c r="AW21" s="116"/>
      <c r="AX21" s="116"/>
      <c r="AY21" s="116"/>
      <c r="AZ21" s="116"/>
      <c r="BA21" s="116"/>
      <c r="BB21" s="116"/>
      <c r="BC21" s="116"/>
      <c r="BD21" s="116"/>
      <c r="BE21" s="116"/>
      <c r="BF21" s="116"/>
      <c r="BG21" s="116"/>
      <c r="BH21" s="116"/>
      <c r="BI21" s="116"/>
      <c r="BJ21" s="116"/>
      <c r="BK21" s="116"/>
      <c r="BL21" s="116"/>
      <c r="BM21" s="116"/>
      <c r="BN21" s="116"/>
      <c r="BO21" s="116"/>
      <c r="BP21" s="116"/>
      <c r="BQ21" s="116"/>
      <c r="BR21" s="116"/>
      <c r="BS21" s="116"/>
      <c r="BT21" s="116"/>
      <c r="BU21" s="116"/>
      <c r="BV21" s="116"/>
      <c r="BW21" s="116"/>
      <c r="BX21" s="116"/>
      <c r="BY21" s="116"/>
      <c r="BZ21" s="116"/>
      <c r="CA21" s="116"/>
      <c r="CB21" s="116"/>
      <c r="CC21" s="116"/>
      <c r="CD21" s="116"/>
      <c r="CE21" s="116"/>
      <c r="CF21" s="116"/>
      <c r="CG21" s="116"/>
      <c r="CH21" s="116"/>
      <c r="CI21" s="116"/>
      <c r="CJ21" s="116"/>
      <c r="CK21" s="116"/>
      <c r="CL21" s="116"/>
      <c r="CM21" s="116"/>
      <c r="CN21" s="116"/>
      <c r="CO21" s="116"/>
      <c r="CP21" s="116"/>
      <c r="CQ21" s="116"/>
      <c r="CR21" s="116"/>
      <c r="CS21" s="116"/>
      <c r="CT21" s="116"/>
      <c r="CU21" s="116"/>
      <c r="CV21" s="116"/>
      <c r="CW21" s="116"/>
      <c r="CX21" s="116"/>
      <c r="CY21" s="116"/>
      <c r="CZ21" s="116"/>
      <c r="DA21" s="116"/>
      <c r="DB21" s="116"/>
      <c r="DC21" s="116"/>
      <c r="DD21" s="116"/>
      <c r="DE21" s="116"/>
      <c r="DF21" s="116"/>
      <c r="DG21" s="116"/>
      <c r="DH21" s="116"/>
      <c r="DI21" s="116"/>
      <c r="DJ21" s="116"/>
      <c r="DK21" s="116"/>
      <c r="DL21" s="116"/>
      <c r="DM21" s="116"/>
      <c r="DN21" s="116"/>
      <c r="DO21" s="116"/>
      <c r="DP21" s="116"/>
      <c r="DQ21" s="116"/>
      <c r="DR21" s="116"/>
      <c r="DS21" s="116"/>
      <c r="DT21" s="116"/>
      <c r="DU21" s="116"/>
      <c r="DV21" s="116"/>
      <c r="DW21" s="116"/>
      <c r="DX21" s="116"/>
      <c r="DY21" s="116"/>
      <c r="DZ21" s="116"/>
      <c r="EA21" s="116"/>
      <c r="EB21" s="116"/>
      <c r="EC21" s="116"/>
      <c r="ED21" s="116"/>
      <c r="EE21" s="116"/>
      <c r="EF21" s="116"/>
      <c r="EG21" s="116"/>
      <c r="EH21" s="116"/>
      <c r="EI21" s="116"/>
      <c r="EJ21" s="116"/>
      <c r="EK21" s="116"/>
      <c r="EL21" s="116"/>
      <c r="EM21" s="116"/>
      <c r="EN21" s="116"/>
      <c r="EO21" s="116"/>
      <c r="EP21" s="116"/>
      <c r="EQ21" s="116"/>
      <c r="ER21" s="116"/>
      <c r="ES21" s="116"/>
      <c r="ET21" s="116"/>
      <c r="EU21" s="116"/>
      <c r="EV21" s="116"/>
      <c r="EW21" s="116"/>
      <c r="EX21" s="116"/>
      <c r="EY21" s="116"/>
      <c r="EZ21" s="116"/>
      <c r="FA21" s="116"/>
      <c r="FB21" s="116"/>
      <c r="FC21" s="116"/>
      <c r="FD21" s="116"/>
      <c r="FE21" s="116"/>
      <c r="FF21" s="116"/>
      <c r="FG21" s="116"/>
      <c r="FH21" s="116"/>
      <c r="FI21" s="116"/>
      <c r="FJ21" s="116"/>
      <c r="FK21" s="116"/>
      <c r="FL21" s="116"/>
      <c r="FM21" s="116"/>
      <c r="FN21" s="116"/>
      <c r="FO21" s="116"/>
      <c r="FP21" s="116"/>
      <c r="FQ21" s="116"/>
      <c r="FR21" s="116"/>
      <c r="FS21" s="116"/>
      <c r="FT21" s="116"/>
      <c r="FU21" s="116"/>
      <c r="FV21" s="116"/>
      <c r="FW21" s="116"/>
      <c r="FX21" s="116"/>
      <c r="FY21" s="116"/>
      <c r="FZ21" s="116"/>
      <c r="GA21" s="116"/>
      <c r="GB21" s="116"/>
      <c r="GC21" s="116"/>
      <c r="GD21" s="116"/>
      <c r="GE21" s="116"/>
      <c r="GF21" s="116"/>
      <c r="GG21" s="116"/>
      <c r="GH21" s="116"/>
      <c r="GI21" s="116"/>
      <c r="GJ21" s="116"/>
      <c r="GK21" s="116"/>
      <c r="GL21" s="116"/>
      <c r="GM21" s="116"/>
      <c r="GN21" s="116"/>
      <c r="GO21" s="116"/>
      <c r="GP21" s="116"/>
      <c r="GQ21" s="116"/>
      <c r="GR21" s="116"/>
      <c r="GS21" s="116"/>
      <c r="GT21" s="116"/>
      <c r="GU21" s="116"/>
      <c r="GV21" s="116"/>
      <c r="GW21" s="116"/>
      <c r="GX21" s="116"/>
      <c r="GY21" s="116"/>
      <c r="GZ21" s="116"/>
      <c r="HA21" s="116"/>
      <c r="HB21" s="116"/>
      <c r="HC21" s="116"/>
      <c r="HD21" s="116"/>
      <c r="HE21" s="116"/>
      <c r="HF21" s="116"/>
      <c r="HG21" s="116"/>
      <c r="HH21" s="116"/>
      <c r="HI21" s="116"/>
      <c r="HJ21" s="116"/>
      <c r="HK21" s="116"/>
      <c r="HL21" s="116"/>
      <c r="HM21" s="116"/>
      <c r="HN21" s="116"/>
      <c r="HO21" s="116"/>
      <c r="HP21" s="116"/>
      <c r="HQ21" s="116"/>
      <c r="HR21" s="116"/>
      <c r="HS21" s="116"/>
      <c r="HT21" s="116"/>
      <c r="HU21" s="116"/>
      <c r="HV21" s="116"/>
      <c r="HW21" s="116"/>
      <c r="HX21" s="116"/>
      <c r="HY21" s="116"/>
      <c r="HZ21" s="116"/>
      <c r="IA21" s="116"/>
      <c r="IB21" s="116"/>
      <c r="IC21" s="116"/>
      <c r="ID21" s="116"/>
      <c r="IE21" s="116"/>
      <c r="IF21" s="116"/>
      <c r="IG21" s="116"/>
      <c r="IH21" s="116"/>
      <c r="II21" s="116"/>
      <c r="IJ21" s="116"/>
      <c r="IK21" s="116"/>
      <c r="IL21" s="116"/>
      <c r="IM21" s="116"/>
      <c r="IN21" s="116"/>
      <c r="IO21" s="116"/>
      <c r="IP21" s="116"/>
      <c r="IQ21" s="116"/>
      <c r="IR21" s="116"/>
      <c r="IS21" s="116"/>
    </row>
    <row r="22" s="113" customFormat="1" ht="28" customHeight="1" spans="1:253">
      <c r="A22" s="119">
        <v>2090302</v>
      </c>
      <c r="B22" s="120" t="s">
        <v>311</v>
      </c>
      <c r="C22" s="119"/>
      <c r="D22" s="119"/>
      <c r="E22" s="119"/>
      <c r="F22" s="116"/>
      <c r="G22" s="116"/>
      <c r="H22" s="116"/>
      <c r="I22" s="116"/>
      <c r="J22" s="116"/>
      <c r="K22" s="116"/>
      <c r="L22" s="116"/>
      <c r="M22" s="116"/>
      <c r="N22" s="116"/>
      <c r="O22" s="116"/>
      <c r="P22" s="116"/>
      <c r="Q22" s="116"/>
      <c r="R22" s="116"/>
      <c r="S22" s="116"/>
      <c r="T22" s="116"/>
      <c r="U22" s="116"/>
      <c r="V22" s="116"/>
      <c r="W22" s="116"/>
      <c r="X22" s="116"/>
      <c r="Y22" s="116"/>
      <c r="Z22" s="116"/>
      <c r="AA22" s="116"/>
      <c r="AB22" s="116"/>
      <c r="AC22" s="116"/>
      <c r="AD22" s="116"/>
      <c r="AE22" s="116"/>
      <c r="AF22" s="116"/>
      <c r="AG22" s="116"/>
      <c r="AH22" s="116"/>
      <c r="AI22" s="116"/>
      <c r="AJ22" s="116"/>
      <c r="AK22" s="116"/>
      <c r="AL22" s="116"/>
      <c r="AM22" s="116"/>
      <c r="AN22" s="116"/>
      <c r="AO22" s="116"/>
      <c r="AP22" s="116"/>
      <c r="AQ22" s="116"/>
      <c r="AR22" s="116"/>
      <c r="AS22" s="116"/>
      <c r="AT22" s="116"/>
      <c r="AU22" s="116"/>
      <c r="AV22" s="116"/>
      <c r="AW22" s="116"/>
      <c r="AX22" s="116"/>
      <c r="AY22" s="116"/>
      <c r="AZ22" s="116"/>
      <c r="BA22" s="116"/>
      <c r="BB22" s="116"/>
      <c r="BC22" s="116"/>
      <c r="BD22" s="116"/>
      <c r="BE22" s="116"/>
      <c r="BF22" s="116"/>
      <c r="BG22" s="116"/>
      <c r="BH22" s="116"/>
      <c r="BI22" s="116"/>
      <c r="BJ22" s="116"/>
      <c r="BK22" s="116"/>
      <c r="BL22" s="116"/>
      <c r="BM22" s="116"/>
      <c r="BN22" s="116"/>
      <c r="BO22" s="116"/>
      <c r="BP22" s="116"/>
      <c r="BQ22" s="116"/>
      <c r="BR22" s="116"/>
      <c r="BS22" s="116"/>
      <c r="BT22" s="116"/>
      <c r="BU22" s="116"/>
      <c r="BV22" s="116"/>
      <c r="BW22" s="116"/>
      <c r="BX22" s="116"/>
      <c r="BY22" s="116"/>
      <c r="BZ22" s="116"/>
      <c r="CA22" s="116"/>
      <c r="CB22" s="116"/>
      <c r="CC22" s="116"/>
      <c r="CD22" s="116"/>
      <c r="CE22" s="116"/>
      <c r="CF22" s="116"/>
      <c r="CG22" s="116"/>
      <c r="CH22" s="116"/>
      <c r="CI22" s="116"/>
      <c r="CJ22" s="116"/>
      <c r="CK22" s="116"/>
      <c r="CL22" s="116"/>
      <c r="CM22" s="116"/>
      <c r="CN22" s="116"/>
      <c r="CO22" s="116"/>
      <c r="CP22" s="116"/>
      <c r="CQ22" s="116"/>
      <c r="CR22" s="116"/>
      <c r="CS22" s="116"/>
      <c r="CT22" s="116"/>
      <c r="CU22" s="116"/>
      <c r="CV22" s="116"/>
      <c r="CW22" s="116"/>
      <c r="CX22" s="116"/>
      <c r="CY22" s="116"/>
      <c r="CZ22" s="116"/>
      <c r="DA22" s="116"/>
      <c r="DB22" s="116"/>
      <c r="DC22" s="116"/>
      <c r="DD22" s="116"/>
      <c r="DE22" s="116"/>
      <c r="DF22" s="116"/>
      <c r="DG22" s="116"/>
      <c r="DH22" s="116"/>
      <c r="DI22" s="116"/>
      <c r="DJ22" s="116"/>
      <c r="DK22" s="116"/>
      <c r="DL22" s="116"/>
      <c r="DM22" s="116"/>
      <c r="DN22" s="116"/>
      <c r="DO22" s="116"/>
      <c r="DP22" s="116"/>
      <c r="DQ22" s="116"/>
      <c r="DR22" s="116"/>
      <c r="DS22" s="116"/>
      <c r="DT22" s="116"/>
      <c r="DU22" s="116"/>
      <c r="DV22" s="116"/>
      <c r="DW22" s="116"/>
      <c r="DX22" s="116"/>
      <c r="DY22" s="116"/>
      <c r="DZ22" s="116"/>
      <c r="EA22" s="116"/>
      <c r="EB22" s="116"/>
      <c r="EC22" s="116"/>
      <c r="ED22" s="116"/>
      <c r="EE22" s="116"/>
      <c r="EF22" s="116"/>
      <c r="EG22" s="116"/>
      <c r="EH22" s="116"/>
      <c r="EI22" s="116"/>
      <c r="EJ22" s="116"/>
      <c r="EK22" s="116"/>
      <c r="EL22" s="116"/>
      <c r="EM22" s="116"/>
      <c r="EN22" s="116"/>
      <c r="EO22" s="116"/>
      <c r="EP22" s="116"/>
      <c r="EQ22" s="116"/>
      <c r="ER22" s="116"/>
      <c r="ES22" s="116"/>
      <c r="ET22" s="116"/>
      <c r="EU22" s="116"/>
      <c r="EV22" s="116"/>
      <c r="EW22" s="116"/>
      <c r="EX22" s="116"/>
      <c r="EY22" s="116"/>
      <c r="EZ22" s="116"/>
      <c r="FA22" s="116"/>
      <c r="FB22" s="116"/>
      <c r="FC22" s="116"/>
      <c r="FD22" s="116"/>
      <c r="FE22" s="116"/>
      <c r="FF22" s="116"/>
      <c r="FG22" s="116"/>
      <c r="FH22" s="116"/>
      <c r="FI22" s="116"/>
      <c r="FJ22" s="116"/>
      <c r="FK22" s="116"/>
      <c r="FL22" s="116"/>
      <c r="FM22" s="116"/>
      <c r="FN22" s="116"/>
      <c r="FO22" s="116"/>
      <c r="FP22" s="116"/>
      <c r="FQ22" s="116"/>
      <c r="FR22" s="116"/>
      <c r="FS22" s="116"/>
      <c r="FT22" s="116"/>
      <c r="FU22" s="116"/>
      <c r="FV22" s="116"/>
      <c r="FW22" s="116"/>
      <c r="FX22" s="116"/>
      <c r="FY22" s="116"/>
      <c r="FZ22" s="116"/>
      <c r="GA22" s="116"/>
      <c r="GB22" s="116"/>
      <c r="GC22" s="116"/>
      <c r="GD22" s="116"/>
      <c r="GE22" s="116"/>
      <c r="GF22" s="116"/>
      <c r="GG22" s="116"/>
      <c r="GH22" s="116"/>
      <c r="GI22" s="116"/>
      <c r="GJ22" s="116"/>
      <c r="GK22" s="116"/>
      <c r="GL22" s="116"/>
      <c r="GM22" s="116"/>
      <c r="GN22" s="116"/>
      <c r="GO22" s="116"/>
      <c r="GP22" s="116"/>
      <c r="GQ22" s="116"/>
      <c r="GR22" s="116"/>
      <c r="GS22" s="116"/>
      <c r="GT22" s="116"/>
      <c r="GU22" s="116"/>
      <c r="GV22" s="116"/>
      <c r="GW22" s="116"/>
      <c r="GX22" s="116"/>
      <c r="GY22" s="116"/>
      <c r="GZ22" s="116"/>
      <c r="HA22" s="116"/>
      <c r="HB22" s="116"/>
      <c r="HC22" s="116"/>
      <c r="HD22" s="116"/>
      <c r="HE22" s="116"/>
      <c r="HF22" s="116"/>
      <c r="HG22" s="116"/>
      <c r="HH22" s="116"/>
      <c r="HI22" s="116"/>
      <c r="HJ22" s="116"/>
      <c r="HK22" s="116"/>
      <c r="HL22" s="116"/>
      <c r="HM22" s="116"/>
      <c r="HN22" s="116"/>
      <c r="HO22" s="116"/>
      <c r="HP22" s="116"/>
      <c r="HQ22" s="116"/>
      <c r="HR22" s="116"/>
      <c r="HS22" s="116"/>
      <c r="HT22" s="116"/>
      <c r="HU22" s="116"/>
      <c r="HV22" s="116"/>
      <c r="HW22" s="116"/>
      <c r="HX22" s="116"/>
      <c r="HY22" s="116"/>
      <c r="HZ22" s="116"/>
      <c r="IA22" s="116"/>
      <c r="IB22" s="116"/>
      <c r="IC22" s="116"/>
      <c r="ID22" s="116"/>
      <c r="IE22" s="116"/>
      <c r="IF22" s="116"/>
      <c r="IG22" s="116"/>
      <c r="IH22" s="116"/>
      <c r="II22" s="116"/>
      <c r="IJ22" s="116"/>
      <c r="IK22" s="116"/>
      <c r="IL22" s="116"/>
      <c r="IM22" s="116"/>
      <c r="IN22" s="116"/>
      <c r="IO22" s="116"/>
      <c r="IP22" s="116"/>
      <c r="IQ22" s="116"/>
      <c r="IR22" s="116"/>
      <c r="IS22" s="116"/>
    </row>
    <row r="23" s="113" customFormat="1" ht="28" customHeight="1" spans="1:253">
      <c r="A23" s="119"/>
      <c r="B23" s="120"/>
      <c r="C23" s="119"/>
      <c r="D23" s="119"/>
      <c r="E23" s="119"/>
      <c r="F23" s="116"/>
      <c r="G23" s="116"/>
      <c r="H23" s="116"/>
      <c r="I23" s="116"/>
      <c r="J23" s="116"/>
      <c r="K23" s="116"/>
      <c r="L23" s="116"/>
      <c r="M23" s="116"/>
      <c r="N23" s="116"/>
      <c r="O23" s="116"/>
      <c r="P23" s="116"/>
      <c r="Q23" s="116"/>
      <c r="R23" s="116"/>
      <c r="S23" s="116"/>
      <c r="T23" s="116"/>
      <c r="U23" s="116"/>
      <c r="V23" s="116"/>
      <c r="W23" s="116"/>
      <c r="X23" s="116"/>
      <c r="Y23" s="116"/>
      <c r="Z23" s="116"/>
      <c r="AA23" s="116"/>
      <c r="AB23" s="116"/>
      <c r="AC23" s="116"/>
      <c r="AD23" s="116"/>
      <c r="AE23" s="116"/>
      <c r="AF23" s="116"/>
      <c r="AG23" s="116"/>
      <c r="AH23" s="116"/>
      <c r="AI23" s="116"/>
      <c r="AJ23" s="116"/>
      <c r="AK23" s="116"/>
      <c r="AL23" s="116"/>
      <c r="AM23" s="116"/>
      <c r="AN23" s="116"/>
      <c r="AO23" s="116"/>
      <c r="AP23" s="116"/>
      <c r="AQ23" s="116"/>
      <c r="AR23" s="116"/>
      <c r="AS23" s="116"/>
      <c r="AT23" s="116"/>
      <c r="AU23" s="116"/>
      <c r="AV23" s="116"/>
      <c r="AW23" s="116"/>
      <c r="AX23" s="116"/>
      <c r="AY23" s="116"/>
      <c r="AZ23" s="116"/>
      <c r="BA23" s="116"/>
      <c r="BB23" s="116"/>
      <c r="BC23" s="116"/>
      <c r="BD23" s="116"/>
      <c r="BE23" s="116"/>
      <c r="BF23" s="116"/>
      <c r="BG23" s="116"/>
      <c r="BH23" s="116"/>
      <c r="BI23" s="116"/>
      <c r="BJ23" s="116"/>
      <c r="BK23" s="116"/>
      <c r="BL23" s="116"/>
      <c r="BM23" s="116"/>
      <c r="BN23" s="116"/>
      <c r="BO23" s="116"/>
      <c r="BP23" s="116"/>
      <c r="BQ23" s="116"/>
      <c r="BR23" s="116"/>
      <c r="BS23" s="116"/>
      <c r="BT23" s="116"/>
      <c r="BU23" s="116"/>
      <c r="BV23" s="116"/>
      <c r="BW23" s="116"/>
      <c r="BX23" s="116"/>
      <c r="BY23" s="116"/>
      <c r="BZ23" s="116"/>
      <c r="CA23" s="116"/>
      <c r="CB23" s="116"/>
      <c r="CC23" s="116"/>
      <c r="CD23" s="116"/>
      <c r="CE23" s="116"/>
      <c r="CF23" s="116"/>
      <c r="CG23" s="116"/>
      <c r="CH23" s="116"/>
      <c r="CI23" s="116"/>
      <c r="CJ23" s="116"/>
      <c r="CK23" s="116"/>
      <c r="CL23" s="116"/>
      <c r="CM23" s="116"/>
      <c r="CN23" s="116"/>
      <c r="CO23" s="116"/>
      <c r="CP23" s="116"/>
      <c r="CQ23" s="116"/>
      <c r="CR23" s="116"/>
      <c r="CS23" s="116"/>
      <c r="CT23" s="116"/>
      <c r="CU23" s="116"/>
      <c r="CV23" s="116"/>
      <c r="CW23" s="116"/>
      <c r="CX23" s="116"/>
      <c r="CY23" s="116"/>
      <c r="CZ23" s="116"/>
      <c r="DA23" s="116"/>
      <c r="DB23" s="116"/>
      <c r="DC23" s="116"/>
      <c r="DD23" s="116"/>
      <c r="DE23" s="116"/>
      <c r="DF23" s="116"/>
      <c r="DG23" s="116"/>
      <c r="DH23" s="116"/>
      <c r="DI23" s="116"/>
      <c r="DJ23" s="116"/>
      <c r="DK23" s="116"/>
      <c r="DL23" s="116"/>
      <c r="DM23" s="116"/>
      <c r="DN23" s="116"/>
      <c r="DO23" s="116"/>
      <c r="DP23" s="116"/>
      <c r="DQ23" s="116"/>
      <c r="DR23" s="116"/>
      <c r="DS23" s="116"/>
      <c r="DT23" s="116"/>
      <c r="DU23" s="116"/>
      <c r="DV23" s="116"/>
      <c r="DW23" s="116"/>
      <c r="DX23" s="116"/>
      <c r="DY23" s="116"/>
      <c r="DZ23" s="116"/>
      <c r="EA23" s="116"/>
      <c r="EB23" s="116"/>
      <c r="EC23" s="116"/>
      <c r="ED23" s="116"/>
      <c r="EE23" s="116"/>
      <c r="EF23" s="116"/>
      <c r="EG23" s="116"/>
      <c r="EH23" s="116"/>
      <c r="EI23" s="116"/>
      <c r="EJ23" s="116"/>
      <c r="EK23" s="116"/>
      <c r="EL23" s="116"/>
      <c r="EM23" s="116"/>
      <c r="EN23" s="116"/>
      <c r="EO23" s="116"/>
      <c r="EP23" s="116"/>
      <c r="EQ23" s="116"/>
      <c r="ER23" s="116"/>
      <c r="ES23" s="116"/>
      <c r="ET23" s="116"/>
      <c r="EU23" s="116"/>
      <c r="EV23" s="116"/>
      <c r="EW23" s="116"/>
      <c r="EX23" s="116"/>
      <c r="EY23" s="116"/>
      <c r="EZ23" s="116"/>
      <c r="FA23" s="116"/>
      <c r="FB23" s="116"/>
      <c r="FC23" s="116"/>
      <c r="FD23" s="116"/>
      <c r="FE23" s="116"/>
      <c r="FF23" s="116"/>
      <c r="FG23" s="116"/>
      <c r="FH23" s="116"/>
      <c r="FI23" s="116"/>
      <c r="FJ23" s="116"/>
      <c r="FK23" s="116"/>
      <c r="FL23" s="116"/>
      <c r="FM23" s="116"/>
      <c r="FN23" s="116"/>
      <c r="FO23" s="116"/>
      <c r="FP23" s="116"/>
      <c r="FQ23" s="116"/>
      <c r="FR23" s="116"/>
      <c r="FS23" s="116"/>
      <c r="FT23" s="116"/>
      <c r="FU23" s="116"/>
      <c r="FV23" s="116"/>
      <c r="FW23" s="116"/>
      <c r="FX23" s="116"/>
      <c r="FY23" s="116"/>
      <c r="FZ23" s="116"/>
      <c r="GA23" s="116"/>
      <c r="GB23" s="116"/>
      <c r="GC23" s="116"/>
      <c r="GD23" s="116"/>
      <c r="GE23" s="116"/>
      <c r="GF23" s="116"/>
      <c r="GG23" s="116"/>
      <c r="GH23" s="116"/>
      <c r="GI23" s="116"/>
      <c r="GJ23" s="116"/>
      <c r="GK23" s="116"/>
      <c r="GL23" s="116"/>
      <c r="GM23" s="116"/>
      <c r="GN23" s="116"/>
      <c r="GO23" s="116"/>
      <c r="GP23" s="116"/>
      <c r="GQ23" s="116"/>
      <c r="GR23" s="116"/>
      <c r="GS23" s="116"/>
      <c r="GT23" s="116"/>
      <c r="GU23" s="116"/>
      <c r="GV23" s="116"/>
      <c r="GW23" s="116"/>
      <c r="GX23" s="116"/>
      <c r="GY23" s="116"/>
      <c r="GZ23" s="116"/>
      <c r="HA23" s="116"/>
      <c r="HB23" s="116"/>
      <c r="HC23" s="116"/>
      <c r="HD23" s="116"/>
      <c r="HE23" s="116"/>
      <c r="HF23" s="116"/>
      <c r="HG23" s="116"/>
      <c r="HH23" s="116"/>
      <c r="HI23" s="116"/>
      <c r="HJ23" s="116"/>
      <c r="HK23" s="116"/>
      <c r="HL23" s="116"/>
      <c r="HM23" s="116"/>
      <c r="HN23" s="116"/>
      <c r="HO23" s="116"/>
      <c r="HP23" s="116"/>
      <c r="HQ23" s="116"/>
      <c r="HR23" s="116"/>
      <c r="HS23" s="116"/>
      <c r="HT23" s="116"/>
      <c r="HU23" s="116"/>
      <c r="HV23" s="116"/>
      <c r="HW23" s="116"/>
      <c r="HX23" s="116"/>
      <c r="HY23" s="116"/>
      <c r="HZ23" s="116"/>
      <c r="IA23" s="116"/>
      <c r="IB23" s="116"/>
      <c r="IC23" s="116"/>
      <c r="ID23" s="116"/>
      <c r="IE23" s="116"/>
      <c r="IF23" s="116"/>
      <c r="IG23" s="116"/>
      <c r="IH23" s="116"/>
      <c r="II23" s="116"/>
      <c r="IJ23" s="116"/>
      <c r="IK23" s="116"/>
      <c r="IL23" s="116"/>
      <c r="IM23" s="116"/>
      <c r="IN23" s="116"/>
      <c r="IO23" s="116"/>
      <c r="IP23" s="116"/>
      <c r="IQ23" s="116"/>
      <c r="IR23" s="116"/>
      <c r="IS23" s="116"/>
    </row>
    <row r="24" s="113" customFormat="1" ht="28" customHeight="1" spans="1:253">
      <c r="A24" s="119">
        <v>20912</v>
      </c>
      <c r="B24" s="120" t="s">
        <v>312</v>
      </c>
      <c r="C24" s="121"/>
      <c r="D24" s="121"/>
      <c r="E24" s="121"/>
      <c r="F24" s="116"/>
      <c r="G24" s="116"/>
      <c r="H24" s="116"/>
      <c r="I24" s="116"/>
      <c r="J24" s="116"/>
      <c r="K24" s="116"/>
      <c r="L24" s="116"/>
      <c r="M24" s="116"/>
      <c r="N24" s="116"/>
      <c r="O24" s="116"/>
      <c r="P24" s="116"/>
      <c r="Q24" s="116"/>
      <c r="R24" s="116"/>
      <c r="S24" s="116"/>
      <c r="T24" s="116"/>
      <c r="U24" s="116"/>
      <c r="V24" s="116"/>
      <c r="W24" s="116"/>
      <c r="X24" s="116"/>
      <c r="Y24" s="116"/>
      <c r="Z24" s="116"/>
      <c r="AA24" s="116"/>
      <c r="AB24" s="116"/>
      <c r="AC24" s="116"/>
      <c r="AD24" s="116"/>
      <c r="AE24" s="116"/>
      <c r="AF24" s="116"/>
      <c r="AG24" s="116"/>
      <c r="AH24" s="116"/>
      <c r="AI24" s="116"/>
      <c r="AJ24" s="116"/>
      <c r="AK24" s="116"/>
      <c r="AL24" s="116"/>
      <c r="AM24" s="116"/>
      <c r="AN24" s="116"/>
      <c r="AO24" s="116"/>
      <c r="AP24" s="116"/>
      <c r="AQ24" s="116"/>
      <c r="AR24" s="116"/>
      <c r="AS24" s="116"/>
      <c r="AT24" s="116"/>
      <c r="AU24" s="116"/>
      <c r="AV24" s="116"/>
      <c r="AW24" s="116"/>
      <c r="AX24" s="116"/>
      <c r="AY24" s="116"/>
      <c r="AZ24" s="116"/>
      <c r="BA24" s="116"/>
      <c r="BB24" s="116"/>
      <c r="BC24" s="116"/>
      <c r="BD24" s="116"/>
      <c r="BE24" s="116"/>
      <c r="BF24" s="116"/>
      <c r="BG24" s="116"/>
      <c r="BH24" s="116"/>
      <c r="BI24" s="116"/>
      <c r="BJ24" s="116"/>
      <c r="BK24" s="116"/>
      <c r="BL24" s="116"/>
      <c r="BM24" s="116"/>
      <c r="BN24" s="116"/>
      <c r="BO24" s="116"/>
      <c r="BP24" s="116"/>
      <c r="BQ24" s="116"/>
      <c r="BR24" s="116"/>
      <c r="BS24" s="116"/>
      <c r="BT24" s="116"/>
      <c r="BU24" s="116"/>
      <c r="BV24" s="116"/>
      <c r="BW24" s="116"/>
      <c r="BX24" s="116"/>
      <c r="BY24" s="116"/>
      <c r="BZ24" s="116"/>
      <c r="CA24" s="116"/>
      <c r="CB24" s="116"/>
      <c r="CC24" s="116"/>
      <c r="CD24" s="116"/>
      <c r="CE24" s="116"/>
      <c r="CF24" s="116"/>
      <c r="CG24" s="116"/>
      <c r="CH24" s="116"/>
      <c r="CI24" s="116"/>
      <c r="CJ24" s="116"/>
      <c r="CK24" s="116"/>
      <c r="CL24" s="116"/>
      <c r="CM24" s="116"/>
      <c r="CN24" s="116"/>
      <c r="CO24" s="116"/>
      <c r="CP24" s="116"/>
      <c r="CQ24" s="116"/>
      <c r="CR24" s="116"/>
      <c r="CS24" s="116"/>
      <c r="CT24" s="116"/>
      <c r="CU24" s="116"/>
      <c r="CV24" s="116"/>
      <c r="CW24" s="116"/>
      <c r="CX24" s="116"/>
      <c r="CY24" s="116"/>
      <c r="CZ24" s="116"/>
      <c r="DA24" s="116"/>
      <c r="DB24" s="116"/>
      <c r="DC24" s="116"/>
      <c r="DD24" s="116"/>
      <c r="DE24" s="116"/>
      <c r="DF24" s="116"/>
      <c r="DG24" s="116"/>
      <c r="DH24" s="116"/>
      <c r="DI24" s="116"/>
      <c r="DJ24" s="116"/>
      <c r="DK24" s="116"/>
      <c r="DL24" s="116"/>
      <c r="DM24" s="116"/>
      <c r="DN24" s="116"/>
      <c r="DO24" s="116"/>
      <c r="DP24" s="116"/>
      <c r="DQ24" s="116"/>
      <c r="DR24" s="116"/>
      <c r="DS24" s="116"/>
      <c r="DT24" s="116"/>
      <c r="DU24" s="116"/>
      <c r="DV24" s="116"/>
      <c r="DW24" s="116"/>
      <c r="DX24" s="116"/>
      <c r="DY24" s="116"/>
      <c r="DZ24" s="116"/>
      <c r="EA24" s="116"/>
      <c r="EB24" s="116"/>
      <c r="EC24" s="116"/>
      <c r="ED24" s="116"/>
      <c r="EE24" s="116"/>
      <c r="EF24" s="116"/>
      <c r="EG24" s="116"/>
      <c r="EH24" s="116"/>
      <c r="EI24" s="116"/>
      <c r="EJ24" s="116"/>
      <c r="EK24" s="116"/>
      <c r="EL24" s="116"/>
      <c r="EM24" s="116"/>
      <c r="EN24" s="116"/>
      <c r="EO24" s="116"/>
      <c r="EP24" s="116"/>
      <c r="EQ24" s="116"/>
      <c r="ER24" s="116"/>
      <c r="ES24" s="116"/>
      <c r="ET24" s="116"/>
      <c r="EU24" s="116"/>
      <c r="EV24" s="116"/>
      <c r="EW24" s="116"/>
      <c r="EX24" s="116"/>
      <c r="EY24" s="116"/>
      <c r="EZ24" s="116"/>
      <c r="FA24" s="116"/>
      <c r="FB24" s="116"/>
      <c r="FC24" s="116"/>
      <c r="FD24" s="116"/>
      <c r="FE24" s="116"/>
      <c r="FF24" s="116"/>
      <c r="FG24" s="116"/>
      <c r="FH24" s="116"/>
      <c r="FI24" s="116"/>
      <c r="FJ24" s="116"/>
      <c r="FK24" s="116"/>
      <c r="FL24" s="116"/>
      <c r="FM24" s="116"/>
      <c r="FN24" s="116"/>
      <c r="FO24" s="116"/>
      <c r="FP24" s="116"/>
      <c r="FQ24" s="116"/>
      <c r="FR24" s="116"/>
      <c r="FS24" s="116"/>
      <c r="FT24" s="116"/>
      <c r="FU24" s="116"/>
      <c r="FV24" s="116"/>
      <c r="FW24" s="116"/>
      <c r="FX24" s="116"/>
      <c r="FY24" s="116"/>
      <c r="FZ24" s="116"/>
      <c r="GA24" s="116"/>
      <c r="GB24" s="116"/>
      <c r="GC24" s="116"/>
      <c r="GD24" s="116"/>
      <c r="GE24" s="116"/>
      <c r="GF24" s="116"/>
      <c r="GG24" s="116"/>
      <c r="GH24" s="116"/>
      <c r="GI24" s="116"/>
      <c r="GJ24" s="116"/>
      <c r="GK24" s="116"/>
      <c r="GL24" s="116"/>
      <c r="GM24" s="116"/>
      <c r="GN24" s="116"/>
      <c r="GO24" s="116"/>
      <c r="GP24" s="116"/>
      <c r="GQ24" s="116"/>
      <c r="GR24" s="116"/>
      <c r="GS24" s="116"/>
      <c r="GT24" s="116"/>
      <c r="GU24" s="116"/>
      <c r="GV24" s="116"/>
      <c r="GW24" s="116"/>
      <c r="GX24" s="116"/>
      <c r="GY24" s="116"/>
      <c r="GZ24" s="116"/>
      <c r="HA24" s="116"/>
      <c r="HB24" s="116"/>
      <c r="HC24" s="116"/>
      <c r="HD24" s="116"/>
      <c r="HE24" s="116"/>
      <c r="HF24" s="116"/>
      <c r="HG24" s="116"/>
      <c r="HH24" s="116"/>
      <c r="HI24" s="116"/>
      <c r="HJ24" s="116"/>
      <c r="HK24" s="116"/>
      <c r="HL24" s="116"/>
      <c r="HM24" s="116"/>
      <c r="HN24" s="116"/>
      <c r="HO24" s="116"/>
      <c r="HP24" s="116"/>
      <c r="HQ24" s="116"/>
      <c r="HR24" s="116"/>
      <c r="HS24" s="116"/>
      <c r="HT24" s="116"/>
      <c r="HU24" s="116"/>
      <c r="HV24" s="116"/>
      <c r="HW24" s="116"/>
      <c r="HX24" s="116"/>
      <c r="HY24" s="116"/>
      <c r="HZ24" s="116"/>
      <c r="IA24" s="116"/>
      <c r="IB24" s="116"/>
      <c r="IC24" s="116"/>
      <c r="ID24" s="116"/>
      <c r="IE24" s="116"/>
      <c r="IF24" s="116"/>
      <c r="IG24" s="116"/>
      <c r="IH24" s="116"/>
      <c r="II24" s="116"/>
      <c r="IJ24" s="116"/>
      <c r="IK24" s="116"/>
      <c r="IL24" s="116"/>
      <c r="IM24" s="116"/>
      <c r="IN24" s="116"/>
      <c r="IO24" s="116"/>
      <c r="IP24" s="116"/>
      <c r="IQ24" s="116"/>
      <c r="IR24" s="116"/>
      <c r="IS24" s="116"/>
    </row>
    <row r="25" s="113" customFormat="1" ht="28" customHeight="1" spans="1:253">
      <c r="A25" s="119"/>
      <c r="B25" s="120"/>
      <c r="C25" s="121"/>
      <c r="D25" s="121"/>
      <c r="E25" s="121"/>
      <c r="F25" s="116"/>
      <c r="G25" s="116"/>
      <c r="H25" s="116"/>
      <c r="I25" s="116"/>
      <c r="J25" s="116"/>
      <c r="K25" s="116"/>
      <c r="L25" s="116"/>
      <c r="M25" s="116"/>
      <c r="N25" s="116"/>
      <c r="O25" s="116"/>
      <c r="P25" s="116"/>
      <c r="Q25" s="116"/>
      <c r="R25" s="116"/>
      <c r="S25" s="116"/>
      <c r="T25" s="116"/>
      <c r="U25" s="116"/>
      <c r="V25" s="116"/>
      <c r="W25" s="116"/>
      <c r="X25" s="116"/>
      <c r="Y25" s="116"/>
      <c r="Z25" s="116"/>
      <c r="AA25" s="116"/>
      <c r="AB25" s="116"/>
      <c r="AC25" s="116"/>
      <c r="AD25" s="116"/>
      <c r="AE25" s="116"/>
      <c r="AF25" s="116"/>
      <c r="AG25" s="116"/>
      <c r="AH25" s="116"/>
      <c r="AI25" s="116"/>
      <c r="AJ25" s="116"/>
      <c r="AK25" s="116"/>
      <c r="AL25" s="116"/>
      <c r="AM25" s="116"/>
      <c r="AN25" s="116"/>
      <c r="AO25" s="116"/>
      <c r="AP25" s="116"/>
      <c r="AQ25" s="116"/>
      <c r="AR25" s="116"/>
      <c r="AS25" s="116"/>
      <c r="AT25" s="116"/>
      <c r="AU25" s="116"/>
      <c r="AV25" s="116"/>
      <c r="AW25" s="116"/>
      <c r="AX25" s="116"/>
      <c r="AY25" s="116"/>
      <c r="AZ25" s="116"/>
      <c r="BA25" s="116"/>
      <c r="BB25" s="116"/>
      <c r="BC25" s="116"/>
      <c r="BD25" s="116"/>
      <c r="BE25" s="116"/>
      <c r="BF25" s="116"/>
      <c r="BG25" s="116"/>
      <c r="BH25" s="116"/>
      <c r="BI25" s="116"/>
      <c r="BJ25" s="116"/>
      <c r="BK25" s="116"/>
      <c r="BL25" s="116"/>
      <c r="BM25" s="116"/>
      <c r="BN25" s="116"/>
      <c r="BO25" s="116"/>
      <c r="BP25" s="116"/>
      <c r="BQ25" s="116"/>
      <c r="BR25" s="116"/>
      <c r="BS25" s="116"/>
      <c r="BT25" s="116"/>
      <c r="BU25" s="116"/>
      <c r="BV25" s="116"/>
      <c r="BW25" s="116"/>
      <c r="BX25" s="116"/>
      <c r="BY25" s="116"/>
      <c r="BZ25" s="116"/>
      <c r="CA25" s="116"/>
      <c r="CB25" s="116"/>
      <c r="CC25" s="116"/>
      <c r="CD25" s="116"/>
      <c r="CE25" s="116"/>
      <c r="CF25" s="116"/>
      <c r="CG25" s="116"/>
      <c r="CH25" s="116"/>
      <c r="CI25" s="116"/>
      <c r="CJ25" s="116"/>
      <c r="CK25" s="116"/>
      <c r="CL25" s="116"/>
      <c r="CM25" s="116"/>
      <c r="CN25" s="116"/>
      <c r="CO25" s="116"/>
      <c r="CP25" s="116"/>
      <c r="CQ25" s="116"/>
      <c r="CR25" s="116"/>
      <c r="CS25" s="116"/>
      <c r="CT25" s="116"/>
      <c r="CU25" s="116"/>
      <c r="CV25" s="116"/>
      <c r="CW25" s="116"/>
      <c r="CX25" s="116"/>
      <c r="CY25" s="116"/>
      <c r="CZ25" s="116"/>
      <c r="DA25" s="116"/>
      <c r="DB25" s="116"/>
      <c r="DC25" s="116"/>
      <c r="DD25" s="116"/>
      <c r="DE25" s="116"/>
      <c r="DF25" s="116"/>
      <c r="DG25" s="116"/>
      <c r="DH25" s="116"/>
      <c r="DI25" s="116"/>
      <c r="DJ25" s="116"/>
      <c r="DK25" s="116"/>
      <c r="DL25" s="116"/>
      <c r="DM25" s="116"/>
      <c r="DN25" s="116"/>
      <c r="DO25" s="116"/>
      <c r="DP25" s="116"/>
      <c r="DQ25" s="116"/>
      <c r="DR25" s="116"/>
      <c r="DS25" s="116"/>
      <c r="DT25" s="116"/>
      <c r="DU25" s="116"/>
      <c r="DV25" s="116"/>
      <c r="DW25" s="116"/>
      <c r="DX25" s="116"/>
      <c r="DY25" s="116"/>
      <c r="DZ25" s="116"/>
      <c r="EA25" s="116"/>
      <c r="EB25" s="116"/>
      <c r="EC25" s="116"/>
      <c r="ED25" s="116"/>
      <c r="EE25" s="116"/>
      <c r="EF25" s="116"/>
      <c r="EG25" s="116"/>
      <c r="EH25" s="116"/>
      <c r="EI25" s="116"/>
      <c r="EJ25" s="116"/>
      <c r="EK25" s="116"/>
      <c r="EL25" s="116"/>
      <c r="EM25" s="116"/>
      <c r="EN25" s="116"/>
      <c r="EO25" s="116"/>
      <c r="EP25" s="116"/>
      <c r="EQ25" s="116"/>
      <c r="ER25" s="116"/>
      <c r="ES25" s="116"/>
      <c r="ET25" s="116"/>
      <c r="EU25" s="116"/>
      <c r="EV25" s="116"/>
      <c r="EW25" s="116"/>
      <c r="EX25" s="116"/>
      <c r="EY25" s="116"/>
      <c r="EZ25" s="116"/>
      <c r="FA25" s="116"/>
      <c r="FB25" s="116"/>
      <c r="FC25" s="116"/>
      <c r="FD25" s="116"/>
      <c r="FE25" s="116"/>
      <c r="FF25" s="116"/>
      <c r="FG25" s="116"/>
      <c r="FH25" s="116"/>
      <c r="FI25" s="116"/>
      <c r="FJ25" s="116"/>
      <c r="FK25" s="116"/>
      <c r="FL25" s="116"/>
      <c r="FM25" s="116"/>
      <c r="FN25" s="116"/>
      <c r="FO25" s="116"/>
      <c r="FP25" s="116"/>
      <c r="FQ25" s="116"/>
      <c r="FR25" s="116"/>
      <c r="FS25" s="116"/>
      <c r="FT25" s="116"/>
      <c r="FU25" s="116"/>
      <c r="FV25" s="116"/>
      <c r="FW25" s="116"/>
      <c r="FX25" s="116"/>
      <c r="FY25" s="116"/>
      <c r="FZ25" s="116"/>
      <c r="GA25" s="116"/>
      <c r="GB25" s="116"/>
      <c r="GC25" s="116"/>
      <c r="GD25" s="116"/>
      <c r="GE25" s="116"/>
      <c r="GF25" s="116"/>
      <c r="GG25" s="116"/>
      <c r="GH25" s="116"/>
      <c r="GI25" s="116"/>
      <c r="GJ25" s="116"/>
      <c r="GK25" s="116"/>
      <c r="GL25" s="116"/>
      <c r="GM25" s="116"/>
      <c r="GN25" s="116"/>
      <c r="GO25" s="116"/>
      <c r="GP25" s="116"/>
      <c r="GQ25" s="116"/>
      <c r="GR25" s="116"/>
      <c r="GS25" s="116"/>
      <c r="GT25" s="116"/>
      <c r="GU25" s="116"/>
      <c r="GV25" s="116"/>
      <c r="GW25" s="116"/>
      <c r="GX25" s="116"/>
      <c r="GY25" s="116"/>
      <c r="GZ25" s="116"/>
      <c r="HA25" s="116"/>
      <c r="HB25" s="116"/>
      <c r="HC25" s="116"/>
      <c r="HD25" s="116"/>
      <c r="HE25" s="116"/>
      <c r="HF25" s="116"/>
      <c r="HG25" s="116"/>
      <c r="HH25" s="116"/>
      <c r="HI25" s="116"/>
      <c r="HJ25" s="116"/>
      <c r="HK25" s="116"/>
      <c r="HL25" s="116"/>
      <c r="HM25" s="116"/>
      <c r="HN25" s="116"/>
      <c r="HO25" s="116"/>
      <c r="HP25" s="116"/>
      <c r="HQ25" s="116"/>
      <c r="HR25" s="116"/>
      <c r="HS25" s="116"/>
      <c r="HT25" s="116"/>
      <c r="HU25" s="116"/>
      <c r="HV25" s="116"/>
      <c r="HW25" s="116"/>
      <c r="HX25" s="116"/>
      <c r="HY25" s="116"/>
      <c r="HZ25" s="116"/>
      <c r="IA25" s="116"/>
      <c r="IB25" s="116"/>
      <c r="IC25" s="116"/>
      <c r="ID25" s="116"/>
      <c r="IE25" s="116"/>
      <c r="IF25" s="116"/>
      <c r="IG25" s="116"/>
      <c r="IH25" s="116"/>
      <c r="II25" s="116"/>
      <c r="IJ25" s="116"/>
      <c r="IK25" s="116"/>
      <c r="IL25" s="116"/>
      <c r="IM25" s="116"/>
      <c r="IN25" s="116"/>
      <c r="IO25" s="116"/>
      <c r="IP25" s="116"/>
      <c r="IQ25" s="116"/>
      <c r="IR25" s="116"/>
      <c r="IS25" s="116"/>
    </row>
    <row r="26" s="113" customFormat="1" ht="28" customHeight="1" spans="1:253">
      <c r="A26" s="119">
        <v>2091201</v>
      </c>
      <c r="B26" s="120" t="s">
        <v>313</v>
      </c>
      <c r="C26" s="121"/>
      <c r="D26" s="121"/>
      <c r="E26" s="121"/>
      <c r="F26" s="116"/>
      <c r="G26" s="116"/>
      <c r="H26" s="116"/>
      <c r="I26" s="116"/>
      <c r="J26" s="116"/>
      <c r="K26" s="116"/>
      <c r="L26" s="116"/>
      <c r="M26" s="116"/>
      <c r="N26" s="116"/>
      <c r="O26" s="116"/>
      <c r="P26" s="116"/>
      <c r="Q26" s="116"/>
      <c r="R26" s="116"/>
      <c r="S26" s="116"/>
      <c r="T26" s="116"/>
      <c r="U26" s="116"/>
      <c r="V26" s="116"/>
      <c r="W26" s="116"/>
      <c r="X26" s="116"/>
      <c r="Y26" s="116"/>
      <c r="Z26" s="116"/>
      <c r="AA26" s="116"/>
      <c r="AB26" s="116"/>
      <c r="AC26" s="116"/>
      <c r="AD26" s="116"/>
      <c r="AE26" s="116"/>
      <c r="AF26" s="116"/>
      <c r="AG26" s="116"/>
      <c r="AH26" s="116"/>
      <c r="AI26" s="116"/>
      <c r="AJ26" s="116"/>
      <c r="AK26" s="116"/>
      <c r="AL26" s="116"/>
      <c r="AM26" s="116"/>
      <c r="AN26" s="116"/>
      <c r="AO26" s="116"/>
      <c r="AP26" s="116"/>
      <c r="AQ26" s="116"/>
      <c r="AR26" s="116"/>
      <c r="AS26" s="116"/>
      <c r="AT26" s="116"/>
      <c r="AU26" s="116"/>
      <c r="AV26" s="116"/>
      <c r="AW26" s="116"/>
      <c r="AX26" s="116"/>
      <c r="AY26" s="116"/>
      <c r="AZ26" s="116"/>
      <c r="BA26" s="116"/>
      <c r="BB26" s="116"/>
      <c r="BC26" s="116"/>
      <c r="BD26" s="116"/>
      <c r="BE26" s="116"/>
      <c r="BF26" s="116"/>
      <c r="BG26" s="116"/>
      <c r="BH26" s="116"/>
      <c r="BI26" s="116"/>
      <c r="BJ26" s="116"/>
      <c r="BK26" s="116"/>
      <c r="BL26" s="116"/>
      <c r="BM26" s="116"/>
      <c r="BN26" s="116"/>
      <c r="BO26" s="116"/>
      <c r="BP26" s="116"/>
      <c r="BQ26" s="116"/>
      <c r="BR26" s="116"/>
      <c r="BS26" s="116"/>
      <c r="BT26" s="116"/>
      <c r="BU26" s="116"/>
      <c r="BV26" s="116"/>
      <c r="BW26" s="116"/>
      <c r="BX26" s="116"/>
      <c r="BY26" s="116"/>
      <c r="BZ26" s="116"/>
      <c r="CA26" s="116"/>
      <c r="CB26" s="116"/>
      <c r="CC26" s="116"/>
      <c r="CD26" s="116"/>
      <c r="CE26" s="116"/>
      <c r="CF26" s="116"/>
      <c r="CG26" s="116"/>
      <c r="CH26" s="116"/>
      <c r="CI26" s="116"/>
      <c r="CJ26" s="116"/>
      <c r="CK26" s="116"/>
      <c r="CL26" s="116"/>
      <c r="CM26" s="116"/>
      <c r="CN26" s="116"/>
      <c r="CO26" s="116"/>
      <c r="CP26" s="116"/>
      <c r="CQ26" s="116"/>
      <c r="CR26" s="116"/>
      <c r="CS26" s="116"/>
      <c r="CT26" s="116"/>
      <c r="CU26" s="116"/>
      <c r="CV26" s="116"/>
      <c r="CW26" s="116"/>
      <c r="CX26" s="116"/>
      <c r="CY26" s="116"/>
      <c r="CZ26" s="116"/>
      <c r="DA26" s="116"/>
      <c r="DB26" s="116"/>
      <c r="DC26" s="116"/>
      <c r="DD26" s="116"/>
      <c r="DE26" s="116"/>
      <c r="DF26" s="116"/>
      <c r="DG26" s="116"/>
      <c r="DH26" s="116"/>
      <c r="DI26" s="116"/>
      <c r="DJ26" s="116"/>
      <c r="DK26" s="116"/>
      <c r="DL26" s="116"/>
      <c r="DM26" s="116"/>
      <c r="DN26" s="116"/>
      <c r="DO26" s="116"/>
      <c r="DP26" s="116"/>
      <c r="DQ26" s="116"/>
      <c r="DR26" s="116"/>
      <c r="DS26" s="116"/>
      <c r="DT26" s="116"/>
      <c r="DU26" s="116"/>
      <c r="DV26" s="116"/>
      <c r="DW26" s="116"/>
      <c r="DX26" s="116"/>
      <c r="DY26" s="116"/>
      <c r="DZ26" s="116"/>
      <c r="EA26" s="116"/>
      <c r="EB26" s="116"/>
      <c r="EC26" s="116"/>
      <c r="ED26" s="116"/>
      <c r="EE26" s="116"/>
      <c r="EF26" s="116"/>
      <c r="EG26" s="116"/>
      <c r="EH26" s="116"/>
      <c r="EI26" s="116"/>
      <c r="EJ26" s="116"/>
      <c r="EK26" s="116"/>
      <c r="EL26" s="116"/>
      <c r="EM26" s="116"/>
      <c r="EN26" s="116"/>
      <c r="EO26" s="116"/>
      <c r="EP26" s="116"/>
      <c r="EQ26" s="116"/>
      <c r="ER26" s="116"/>
      <c r="ES26" s="116"/>
      <c r="ET26" s="116"/>
      <c r="EU26" s="116"/>
      <c r="EV26" s="116"/>
      <c r="EW26" s="116"/>
      <c r="EX26" s="116"/>
      <c r="EY26" s="116"/>
      <c r="EZ26" s="116"/>
      <c r="FA26" s="116"/>
      <c r="FB26" s="116"/>
      <c r="FC26" s="116"/>
      <c r="FD26" s="116"/>
      <c r="FE26" s="116"/>
      <c r="FF26" s="116"/>
      <c r="FG26" s="116"/>
      <c r="FH26" s="116"/>
      <c r="FI26" s="116"/>
      <c r="FJ26" s="116"/>
      <c r="FK26" s="116"/>
      <c r="FL26" s="116"/>
      <c r="FM26" s="116"/>
      <c r="FN26" s="116"/>
      <c r="FO26" s="116"/>
      <c r="FP26" s="116"/>
      <c r="FQ26" s="116"/>
      <c r="FR26" s="116"/>
      <c r="FS26" s="116"/>
      <c r="FT26" s="116"/>
      <c r="FU26" s="116"/>
      <c r="FV26" s="116"/>
      <c r="FW26" s="116"/>
      <c r="FX26" s="116"/>
      <c r="FY26" s="116"/>
      <c r="FZ26" s="116"/>
      <c r="GA26" s="116"/>
      <c r="GB26" s="116"/>
      <c r="GC26" s="116"/>
      <c r="GD26" s="116"/>
      <c r="GE26" s="116"/>
      <c r="GF26" s="116"/>
      <c r="GG26" s="116"/>
      <c r="GH26" s="116"/>
      <c r="GI26" s="116"/>
      <c r="GJ26" s="116"/>
      <c r="GK26" s="116"/>
      <c r="GL26" s="116"/>
      <c r="GM26" s="116"/>
      <c r="GN26" s="116"/>
      <c r="GO26" s="116"/>
      <c r="GP26" s="116"/>
      <c r="GQ26" s="116"/>
      <c r="GR26" s="116"/>
      <c r="GS26" s="116"/>
      <c r="GT26" s="116"/>
      <c r="GU26" s="116"/>
      <c r="GV26" s="116"/>
      <c r="GW26" s="116"/>
      <c r="GX26" s="116"/>
      <c r="GY26" s="116"/>
      <c r="GZ26" s="116"/>
      <c r="HA26" s="116"/>
      <c r="HB26" s="116"/>
      <c r="HC26" s="116"/>
      <c r="HD26" s="116"/>
      <c r="HE26" s="116"/>
      <c r="HF26" s="116"/>
      <c r="HG26" s="116"/>
      <c r="HH26" s="116"/>
      <c r="HI26" s="116"/>
      <c r="HJ26" s="116"/>
      <c r="HK26" s="116"/>
      <c r="HL26" s="116"/>
      <c r="HM26" s="116"/>
      <c r="HN26" s="116"/>
      <c r="HO26" s="116"/>
      <c r="HP26" s="116"/>
      <c r="HQ26" s="116"/>
      <c r="HR26" s="116"/>
      <c r="HS26" s="116"/>
      <c r="HT26" s="116"/>
      <c r="HU26" s="116"/>
      <c r="HV26" s="116"/>
      <c r="HW26" s="116"/>
      <c r="HX26" s="116"/>
      <c r="HY26" s="116"/>
      <c r="HZ26" s="116"/>
      <c r="IA26" s="116"/>
      <c r="IB26" s="116"/>
      <c r="IC26" s="116"/>
      <c r="ID26" s="116"/>
      <c r="IE26" s="116"/>
      <c r="IF26" s="116"/>
      <c r="IG26" s="116"/>
      <c r="IH26" s="116"/>
      <c r="II26" s="116"/>
      <c r="IJ26" s="116"/>
      <c r="IK26" s="116"/>
      <c r="IL26" s="116"/>
      <c r="IM26" s="116"/>
      <c r="IN26" s="116"/>
      <c r="IO26" s="116"/>
      <c r="IP26" s="116"/>
      <c r="IQ26" s="116"/>
      <c r="IR26" s="116"/>
      <c r="IS26" s="116"/>
    </row>
    <row r="27" s="113" customFormat="1" ht="28" customHeight="1" spans="1:253">
      <c r="A27" s="119"/>
      <c r="B27" s="120"/>
      <c r="C27" s="121"/>
      <c r="D27" s="121"/>
      <c r="E27" s="121"/>
      <c r="F27" s="116"/>
      <c r="G27" s="116"/>
      <c r="H27" s="116"/>
      <c r="I27" s="116"/>
      <c r="J27" s="116"/>
      <c r="K27" s="116"/>
      <c r="L27" s="116"/>
      <c r="M27" s="116"/>
      <c r="N27" s="116"/>
      <c r="O27" s="116"/>
      <c r="P27" s="116"/>
      <c r="Q27" s="116"/>
      <c r="R27" s="116"/>
      <c r="S27" s="116"/>
      <c r="T27" s="116"/>
      <c r="U27" s="116"/>
      <c r="V27" s="116"/>
      <c r="W27" s="116"/>
      <c r="X27" s="116"/>
      <c r="Y27" s="116"/>
      <c r="Z27" s="116"/>
      <c r="AA27" s="116"/>
      <c r="AB27" s="116"/>
      <c r="AC27" s="116"/>
      <c r="AD27" s="116"/>
      <c r="AE27" s="116"/>
      <c r="AF27" s="116"/>
      <c r="AG27" s="116"/>
      <c r="AH27" s="116"/>
      <c r="AI27" s="116"/>
      <c r="AJ27" s="116"/>
      <c r="AK27" s="116"/>
      <c r="AL27" s="116"/>
      <c r="AM27" s="116"/>
      <c r="AN27" s="116"/>
      <c r="AO27" s="116"/>
      <c r="AP27" s="116"/>
      <c r="AQ27" s="116"/>
      <c r="AR27" s="116"/>
      <c r="AS27" s="116"/>
      <c r="AT27" s="116"/>
      <c r="AU27" s="116"/>
      <c r="AV27" s="116"/>
      <c r="AW27" s="116"/>
      <c r="AX27" s="116"/>
      <c r="AY27" s="116"/>
      <c r="AZ27" s="116"/>
      <c r="BA27" s="116"/>
      <c r="BB27" s="116"/>
      <c r="BC27" s="116"/>
      <c r="BD27" s="116"/>
      <c r="BE27" s="116"/>
      <c r="BF27" s="116"/>
      <c r="BG27" s="116"/>
      <c r="BH27" s="116"/>
      <c r="BI27" s="116"/>
      <c r="BJ27" s="116"/>
      <c r="BK27" s="116"/>
      <c r="BL27" s="116"/>
      <c r="BM27" s="116"/>
      <c r="BN27" s="116"/>
      <c r="BO27" s="116"/>
      <c r="BP27" s="116"/>
      <c r="BQ27" s="116"/>
      <c r="BR27" s="116"/>
      <c r="BS27" s="116"/>
      <c r="BT27" s="116"/>
      <c r="BU27" s="116"/>
      <c r="BV27" s="116"/>
      <c r="BW27" s="116"/>
      <c r="BX27" s="116"/>
      <c r="BY27" s="116"/>
      <c r="BZ27" s="116"/>
      <c r="CA27" s="116"/>
      <c r="CB27" s="116"/>
      <c r="CC27" s="116"/>
      <c r="CD27" s="116"/>
      <c r="CE27" s="116"/>
      <c r="CF27" s="116"/>
      <c r="CG27" s="116"/>
      <c r="CH27" s="116"/>
      <c r="CI27" s="116"/>
      <c r="CJ27" s="116"/>
      <c r="CK27" s="116"/>
      <c r="CL27" s="116"/>
      <c r="CM27" s="116"/>
      <c r="CN27" s="116"/>
      <c r="CO27" s="116"/>
      <c r="CP27" s="116"/>
      <c r="CQ27" s="116"/>
      <c r="CR27" s="116"/>
      <c r="CS27" s="116"/>
      <c r="CT27" s="116"/>
      <c r="CU27" s="116"/>
      <c r="CV27" s="116"/>
      <c r="CW27" s="116"/>
      <c r="CX27" s="116"/>
      <c r="CY27" s="116"/>
      <c r="CZ27" s="116"/>
      <c r="DA27" s="116"/>
      <c r="DB27" s="116"/>
      <c r="DC27" s="116"/>
      <c r="DD27" s="116"/>
      <c r="DE27" s="116"/>
      <c r="DF27" s="116"/>
      <c r="DG27" s="116"/>
      <c r="DH27" s="116"/>
      <c r="DI27" s="116"/>
      <c r="DJ27" s="116"/>
      <c r="DK27" s="116"/>
      <c r="DL27" s="116"/>
      <c r="DM27" s="116"/>
      <c r="DN27" s="116"/>
      <c r="DO27" s="116"/>
      <c r="DP27" s="116"/>
      <c r="DQ27" s="116"/>
      <c r="DR27" s="116"/>
      <c r="DS27" s="116"/>
      <c r="DT27" s="116"/>
      <c r="DU27" s="116"/>
      <c r="DV27" s="116"/>
      <c r="DW27" s="116"/>
      <c r="DX27" s="116"/>
      <c r="DY27" s="116"/>
      <c r="DZ27" s="116"/>
      <c r="EA27" s="116"/>
      <c r="EB27" s="116"/>
      <c r="EC27" s="116"/>
      <c r="ED27" s="116"/>
      <c r="EE27" s="116"/>
      <c r="EF27" s="116"/>
      <c r="EG27" s="116"/>
      <c r="EH27" s="116"/>
      <c r="EI27" s="116"/>
      <c r="EJ27" s="116"/>
      <c r="EK27" s="116"/>
      <c r="EL27" s="116"/>
      <c r="EM27" s="116"/>
      <c r="EN27" s="116"/>
      <c r="EO27" s="116"/>
      <c r="EP27" s="116"/>
      <c r="EQ27" s="116"/>
      <c r="ER27" s="116"/>
      <c r="ES27" s="116"/>
      <c r="ET27" s="116"/>
      <c r="EU27" s="116"/>
      <c r="EV27" s="116"/>
      <c r="EW27" s="116"/>
      <c r="EX27" s="116"/>
      <c r="EY27" s="116"/>
      <c r="EZ27" s="116"/>
      <c r="FA27" s="116"/>
      <c r="FB27" s="116"/>
      <c r="FC27" s="116"/>
      <c r="FD27" s="116"/>
      <c r="FE27" s="116"/>
      <c r="FF27" s="116"/>
      <c r="FG27" s="116"/>
      <c r="FH27" s="116"/>
      <c r="FI27" s="116"/>
      <c r="FJ27" s="116"/>
      <c r="FK27" s="116"/>
      <c r="FL27" s="116"/>
      <c r="FM27" s="116"/>
      <c r="FN27" s="116"/>
      <c r="FO27" s="116"/>
      <c r="FP27" s="116"/>
      <c r="FQ27" s="116"/>
      <c r="FR27" s="116"/>
      <c r="FS27" s="116"/>
      <c r="FT27" s="116"/>
      <c r="FU27" s="116"/>
      <c r="FV27" s="116"/>
      <c r="FW27" s="116"/>
      <c r="FX27" s="116"/>
      <c r="FY27" s="116"/>
      <c r="FZ27" s="116"/>
      <c r="GA27" s="116"/>
      <c r="GB27" s="116"/>
      <c r="GC27" s="116"/>
      <c r="GD27" s="116"/>
      <c r="GE27" s="116"/>
      <c r="GF27" s="116"/>
      <c r="GG27" s="116"/>
      <c r="GH27" s="116"/>
      <c r="GI27" s="116"/>
      <c r="GJ27" s="116"/>
      <c r="GK27" s="116"/>
      <c r="GL27" s="116"/>
      <c r="GM27" s="116"/>
      <c r="GN27" s="116"/>
      <c r="GO27" s="116"/>
      <c r="GP27" s="116"/>
      <c r="GQ27" s="116"/>
      <c r="GR27" s="116"/>
      <c r="GS27" s="116"/>
      <c r="GT27" s="116"/>
      <c r="GU27" s="116"/>
      <c r="GV27" s="116"/>
      <c r="GW27" s="116"/>
      <c r="GX27" s="116"/>
      <c r="GY27" s="116"/>
      <c r="GZ27" s="116"/>
      <c r="HA27" s="116"/>
      <c r="HB27" s="116"/>
      <c r="HC27" s="116"/>
      <c r="HD27" s="116"/>
      <c r="HE27" s="116"/>
      <c r="HF27" s="116"/>
      <c r="HG27" s="116"/>
      <c r="HH27" s="116"/>
      <c r="HI27" s="116"/>
      <c r="HJ27" s="116"/>
      <c r="HK27" s="116"/>
      <c r="HL27" s="116"/>
      <c r="HM27" s="116"/>
      <c r="HN27" s="116"/>
      <c r="HO27" s="116"/>
      <c r="HP27" s="116"/>
      <c r="HQ27" s="116"/>
      <c r="HR27" s="116"/>
      <c r="HS27" s="116"/>
      <c r="HT27" s="116"/>
      <c r="HU27" s="116"/>
      <c r="HV27" s="116"/>
      <c r="HW27" s="116"/>
      <c r="HX27" s="116"/>
      <c r="HY27" s="116"/>
      <c r="HZ27" s="116"/>
      <c r="IA27" s="116"/>
      <c r="IB27" s="116"/>
      <c r="IC27" s="116"/>
      <c r="ID27" s="116"/>
      <c r="IE27" s="116"/>
      <c r="IF27" s="116"/>
      <c r="IG27" s="116"/>
      <c r="IH27" s="116"/>
      <c r="II27" s="116"/>
      <c r="IJ27" s="116"/>
      <c r="IK27" s="116"/>
      <c r="IL27" s="116"/>
      <c r="IM27" s="116"/>
      <c r="IN27" s="116"/>
      <c r="IO27" s="116"/>
      <c r="IP27" s="116"/>
      <c r="IQ27" s="116"/>
      <c r="IR27" s="116"/>
      <c r="IS27" s="116"/>
    </row>
    <row r="28" s="113" customFormat="1" ht="28" customHeight="1" spans="1:253">
      <c r="A28" s="119">
        <v>2091202</v>
      </c>
      <c r="B28" s="120" t="s">
        <v>314</v>
      </c>
      <c r="C28" s="121"/>
      <c r="D28" s="121"/>
      <c r="E28" s="121"/>
      <c r="F28" s="116"/>
      <c r="G28" s="116"/>
      <c r="H28" s="116"/>
      <c r="I28" s="116"/>
      <c r="J28" s="116"/>
      <c r="K28" s="116"/>
      <c r="L28" s="116"/>
      <c r="M28" s="116"/>
      <c r="N28" s="116"/>
      <c r="O28" s="116"/>
      <c r="P28" s="116"/>
      <c r="Q28" s="116"/>
      <c r="R28" s="116"/>
      <c r="S28" s="116"/>
      <c r="T28" s="116"/>
      <c r="U28" s="116"/>
      <c r="V28" s="116"/>
      <c r="W28" s="116"/>
      <c r="X28" s="116"/>
      <c r="Y28" s="116"/>
      <c r="Z28" s="116"/>
      <c r="AA28" s="116"/>
      <c r="AB28" s="116"/>
      <c r="AC28" s="116"/>
      <c r="AD28" s="116"/>
      <c r="AE28" s="116"/>
      <c r="AF28" s="116"/>
      <c r="AG28" s="116"/>
      <c r="AH28" s="116"/>
      <c r="AI28" s="116"/>
      <c r="AJ28" s="116"/>
      <c r="AK28" s="116"/>
      <c r="AL28" s="116"/>
      <c r="AM28" s="116"/>
      <c r="AN28" s="116"/>
      <c r="AO28" s="116"/>
      <c r="AP28" s="116"/>
      <c r="AQ28" s="116"/>
      <c r="AR28" s="116"/>
      <c r="AS28" s="116"/>
      <c r="AT28" s="116"/>
      <c r="AU28" s="116"/>
      <c r="AV28" s="116"/>
      <c r="AW28" s="116"/>
      <c r="AX28" s="116"/>
      <c r="AY28" s="116"/>
      <c r="AZ28" s="116"/>
      <c r="BA28" s="116"/>
      <c r="BB28" s="116"/>
      <c r="BC28" s="116"/>
      <c r="BD28" s="116"/>
      <c r="BE28" s="116"/>
      <c r="BF28" s="116"/>
      <c r="BG28" s="116"/>
      <c r="BH28" s="116"/>
      <c r="BI28" s="116"/>
      <c r="BJ28" s="116"/>
      <c r="BK28" s="116"/>
      <c r="BL28" s="116"/>
      <c r="BM28" s="116"/>
      <c r="BN28" s="116"/>
      <c r="BO28" s="116"/>
      <c r="BP28" s="116"/>
      <c r="BQ28" s="116"/>
      <c r="BR28" s="116"/>
      <c r="BS28" s="116"/>
      <c r="BT28" s="116"/>
      <c r="BU28" s="116"/>
      <c r="BV28" s="116"/>
      <c r="BW28" s="116"/>
      <c r="BX28" s="116"/>
      <c r="BY28" s="116"/>
      <c r="BZ28" s="116"/>
      <c r="CA28" s="116"/>
      <c r="CB28" s="116"/>
      <c r="CC28" s="116"/>
      <c r="CD28" s="116"/>
      <c r="CE28" s="116"/>
      <c r="CF28" s="116"/>
      <c r="CG28" s="116"/>
      <c r="CH28" s="116"/>
      <c r="CI28" s="116"/>
      <c r="CJ28" s="116"/>
      <c r="CK28" s="116"/>
      <c r="CL28" s="116"/>
      <c r="CM28" s="116"/>
      <c r="CN28" s="116"/>
      <c r="CO28" s="116"/>
      <c r="CP28" s="116"/>
      <c r="CQ28" s="116"/>
      <c r="CR28" s="116"/>
      <c r="CS28" s="116"/>
      <c r="CT28" s="116"/>
      <c r="CU28" s="116"/>
      <c r="CV28" s="116"/>
      <c r="CW28" s="116"/>
      <c r="CX28" s="116"/>
      <c r="CY28" s="116"/>
      <c r="CZ28" s="116"/>
      <c r="DA28" s="116"/>
      <c r="DB28" s="116"/>
      <c r="DC28" s="116"/>
      <c r="DD28" s="116"/>
      <c r="DE28" s="116"/>
      <c r="DF28" s="116"/>
      <c r="DG28" s="116"/>
      <c r="DH28" s="116"/>
      <c r="DI28" s="116"/>
      <c r="DJ28" s="116"/>
      <c r="DK28" s="116"/>
      <c r="DL28" s="116"/>
      <c r="DM28" s="116"/>
      <c r="DN28" s="116"/>
      <c r="DO28" s="116"/>
      <c r="DP28" s="116"/>
      <c r="DQ28" s="116"/>
      <c r="DR28" s="116"/>
      <c r="DS28" s="116"/>
      <c r="DT28" s="116"/>
      <c r="DU28" s="116"/>
      <c r="DV28" s="116"/>
      <c r="DW28" s="116"/>
      <c r="DX28" s="116"/>
      <c r="DY28" s="116"/>
      <c r="DZ28" s="116"/>
      <c r="EA28" s="116"/>
      <c r="EB28" s="116"/>
      <c r="EC28" s="116"/>
      <c r="ED28" s="116"/>
      <c r="EE28" s="116"/>
      <c r="EF28" s="116"/>
      <c r="EG28" s="116"/>
      <c r="EH28" s="116"/>
      <c r="EI28" s="116"/>
      <c r="EJ28" s="116"/>
      <c r="EK28" s="116"/>
      <c r="EL28" s="116"/>
      <c r="EM28" s="116"/>
      <c r="EN28" s="116"/>
      <c r="EO28" s="116"/>
      <c r="EP28" s="116"/>
      <c r="EQ28" s="116"/>
      <c r="ER28" s="116"/>
      <c r="ES28" s="116"/>
      <c r="ET28" s="116"/>
      <c r="EU28" s="116"/>
      <c r="EV28" s="116"/>
      <c r="EW28" s="116"/>
      <c r="EX28" s="116"/>
      <c r="EY28" s="116"/>
      <c r="EZ28" s="116"/>
      <c r="FA28" s="116"/>
      <c r="FB28" s="116"/>
      <c r="FC28" s="116"/>
      <c r="FD28" s="116"/>
      <c r="FE28" s="116"/>
      <c r="FF28" s="116"/>
      <c r="FG28" s="116"/>
      <c r="FH28" s="116"/>
      <c r="FI28" s="116"/>
      <c r="FJ28" s="116"/>
      <c r="FK28" s="116"/>
      <c r="FL28" s="116"/>
      <c r="FM28" s="116"/>
      <c r="FN28" s="116"/>
      <c r="FO28" s="116"/>
      <c r="FP28" s="116"/>
      <c r="FQ28" s="116"/>
      <c r="FR28" s="116"/>
      <c r="FS28" s="116"/>
      <c r="FT28" s="116"/>
      <c r="FU28" s="116"/>
      <c r="FV28" s="116"/>
      <c r="FW28" s="116"/>
      <c r="FX28" s="116"/>
      <c r="FY28" s="116"/>
      <c r="FZ28" s="116"/>
      <c r="GA28" s="116"/>
      <c r="GB28" s="116"/>
      <c r="GC28" s="116"/>
      <c r="GD28" s="116"/>
      <c r="GE28" s="116"/>
      <c r="GF28" s="116"/>
      <c r="GG28" s="116"/>
      <c r="GH28" s="116"/>
      <c r="GI28" s="116"/>
      <c r="GJ28" s="116"/>
      <c r="GK28" s="116"/>
      <c r="GL28" s="116"/>
      <c r="GM28" s="116"/>
      <c r="GN28" s="116"/>
      <c r="GO28" s="116"/>
      <c r="GP28" s="116"/>
      <c r="GQ28" s="116"/>
      <c r="GR28" s="116"/>
      <c r="GS28" s="116"/>
      <c r="GT28" s="116"/>
      <c r="GU28" s="116"/>
      <c r="GV28" s="116"/>
      <c r="GW28" s="116"/>
      <c r="GX28" s="116"/>
      <c r="GY28" s="116"/>
      <c r="GZ28" s="116"/>
      <c r="HA28" s="116"/>
      <c r="HB28" s="116"/>
      <c r="HC28" s="116"/>
      <c r="HD28" s="116"/>
      <c r="HE28" s="116"/>
      <c r="HF28" s="116"/>
      <c r="HG28" s="116"/>
      <c r="HH28" s="116"/>
      <c r="HI28" s="116"/>
      <c r="HJ28" s="116"/>
      <c r="HK28" s="116"/>
      <c r="HL28" s="116"/>
      <c r="HM28" s="116"/>
      <c r="HN28" s="116"/>
      <c r="HO28" s="116"/>
      <c r="HP28" s="116"/>
      <c r="HQ28" s="116"/>
      <c r="HR28" s="116"/>
      <c r="HS28" s="116"/>
      <c r="HT28" s="116"/>
      <c r="HU28" s="116"/>
      <c r="HV28" s="116"/>
      <c r="HW28" s="116"/>
      <c r="HX28" s="116"/>
      <c r="HY28" s="116"/>
      <c r="HZ28" s="116"/>
      <c r="IA28" s="116"/>
      <c r="IB28" s="116"/>
      <c r="IC28" s="116"/>
      <c r="ID28" s="116"/>
      <c r="IE28" s="116"/>
      <c r="IF28" s="116"/>
      <c r="IG28" s="116"/>
      <c r="IH28" s="116"/>
      <c r="II28" s="116"/>
      <c r="IJ28" s="116"/>
      <c r="IK28" s="116"/>
      <c r="IL28" s="116"/>
      <c r="IM28" s="116"/>
      <c r="IN28" s="116"/>
      <c r="IO28" s="116"/>
      <c r="IP28" s="116"/>
      <c r="IQ28" s="116"/>
      <c r="IR28" s="116"/>
      <c r="IS28" s="116"/>
    </row>
    <row r="29" s="113" customFormat="1" ht="28" customHeight="1" spans="1:253">
      <c r="A29" s="119"/>
      <c r="B29" s="120"/>
      <c r="C29" s="121"/>
      <c r="D29" s="121"/>
      <c r="E29" s="121"/>
      <c r="F29" s="116"/>
      <c r="G29" s="116"/>
      <c r="H29" s="116"/>
      <c r="I29" s="116"/>
      <c r="J29" s="116"/>
      <c r="K29" s="116"/>
      <c r="L29" s="116"/>
      <c r="M29" s="116"/>
      <c r="N29" s="116"/>
      <c r="O29" s="116"/>
      <c r="P29" s="116"/>
      <c r="Q29" s="116"/>
      <c r="R29" s="116"/>
      <c r="S29" s="116"/>
      <c r="T29" s="116"/>
      <c r="U29" s="116"/>
      <c r="V29" s="116"/>
      <c r="W29" s="116"/>
      <c r="X29" s="116"/>
      <c r="Y29" s="116"/>
      <c r="Z29" s="116"/>
      <c r="AA29" s="116"/>
      <c r="AB29" s="116"/>
      <c r="AC29" s="116"/>
      <c r="AD29" s="116"/>
      <c r="AE29" s="116"/>
      <c r="AF29" s="116"/>
      <c r="AG29" s="116"/>
      <c r="AH29" s="116"/>
      <c r="AI29" s="116"/>
      <c r="AJ29" s="116"/>
      <c r="AK29" s="116"/>
      <c r="AL29" s="116"/>
      <c r="AM29" s="116"/>
      <c r="AN29" s="116"/>
      <c r="AO29" s="116"/>
      <c r="AP29" s="116"/>
      <c r="AQ29" s="116"/>
      <c r="AR29" s="116"/>
      <c r="AS29" s="116"/>
      <c r="AT29" s="116"/>
      <c r="AU29" s="116"/>
      <c r="AV29" s="116"/>
      <c r="AW29" s="116"/>
      <c r="AX29" s="116"/>
      <c r="AY29" s="116"/>
      <c r="AZ29" s="116"/>
      <c r="BA29" s="116"/>
      <c r="BB29" s="116"/>
      <c r="BC29" s="116"/>
      <c r="BD29" s="116"/>
      <c r="BE29" s="116"/>
      <c r="BF29" s="116"/>
      <c r="BG29" s="116"/>
      <c r="BH29" s="116"/>
      <c r="BI29" s="116"/>
      <c r="BJ29" s="116"/>
      <c r="BK29" s="116"/>
      <c r="BL29" s="116"/>
      <c r="BM29" s="116"/>
      <c r="BN29" s="116"/>
      <c r="BO29" s="116"/>
      <c r="BP29" s="116"/>
      <c r="BQ29" s="116"/>
      <c r="BR29" s="116"/>
      <c r="BS29" s="116"/>
      <c r="BT29" s="116"/>
      <c r="BU29" s="116"/>
      <c r="BV29" s="116"/>
      <c r="BW29" s="116"/>
      <c r="BX29" s="116"/>
      <c r="BY29" s="116"/>
      <c r="BZ29" s="116"/>
      <c r="CA29" s="116"/>
      <c r="CB29" s="116"/>
      <c r="CC29" s="116"/>
      <c r="CD29" s="116"/>
      <c r="CE29" s="116"/>
      <c r="CF29" s="116"/>
      <c r="CG29" s="116"/>
      <c r="CH29" s="116"/>
      <c r="CI29" s="116"/>
      <c r="CJ29" s="116"/>
      <c r="CK29" s="116"/>
      <c r="CL29" s="116"/>
      <c r="CM29" s="116"/>
      <c r="CN29" s="116"/>
      <c r="CO29" s="116"/>
      <c r="CP29" s="116"/>
      <c r="CQ29" s="116"/>
      <c r="CR29" s="116"/>
      <c r="CS29" s="116"/>
      <c r="CT29" s="116"/>
      <c r="CU29" s="116"/>
      <c r="CV29" s="116"/>
      <c r="CW29" s="116"/>
      <c r="CX29" s="116"/>
      <c r="CY29" s="116"/>
      <c r="CZ29" s="116"/>
      <c r="DA29" s="116"/>
      <c r="DB29" s="116"/>
      <c r="DC29" s="116"/>
      <c r="DD29" s="116"/>
      <c r="DE29" s="116"/>
      <c r="DF29" s="116"/>
      <c r="DG29" s="116"/>
      <c r="DH29" s="116"/>
      <c r="DI29" s="116"/>
      <c r="DJ29" s="116"/>
      <c r="DK29" s="116"/>
      <c r="DL29" s="116"/>
      <c r="DM29" s="116"/>
      <c r="DN29" s="116"/>
      <c r="DO29" s="116"/>
      <c r="DP29" s="116"/>
      <c r="DQ29" s="116"/>
      <c r="DR29" s="116"/>
      <c r="DS29" s="116"/>
      <c r="DT29" s="116"/>
      <c r="DU29" s="116"/>
      <c r="DV29" s="116"/>
      <c r="DW29" s="116"/>
      <c r="DX29" s="116"/>
      <c r="DY29" s="116"/>
      <c r="DZ29" s="116"/>
      <c r="EA29" s="116"/>
      <c r="EB29" s="116"/>
      <c r="EC29" s="116"/>
      <c r="ED29" s="116"/>
      <c r="EE29" s="116"/>
      <c r="EF29" s="116"/>
      <c r="EG29" s="116"/>
      <c r="EH29" s="116"/>
      <c r="EI29" s="116"/>
      <c r="EJ29" s="116"/>
      <c r="EK29" s="116"/>
      <c r="EL29" s="116"/>
      <c r="EM29" s="116"/>
      <c r="EN29" s="116"/>
      <c r="EO29" s="116"/>
      <c r="EP29" s="116"/>
      <c r="EQ29" s="116"/>
      <c r="ER29" s="116"/>
      <c r="ES29" s="116"/>
      <c r="ET29" s="116"/>
      <c r="EU29" s="116"/>
      <c r="EV29" s="116"/>
      <c r="EW29" s="116"/>
      <c r="EX29" s="116"/>
      <c r="EY29" s="116"/>
      <c r="EZ29" s="116"/>
      <c r="FA29" s="116"/>
      <c r="FB29" s="116"/>
      <c r="FC29" s="116"/>
      <c r="FD29" s="116"/>
      <c r="FE29" s="116"/>
      <c r="FF29" s="116"/>
      <c r="FG29" s="116"/>
      <c r="FH29" s="116"/>
      <c r="FI29" s="116"/>
      <c r="FJ29" s="116"/>
      <c r="FK29" s="116"/>
      <c r="FL29" s="116"/>
      <c r="FM29" s="116"/>
      <c r="FN29" s="116"/>
      <c r="FO29" s="116"/>
      <c r="FP29" s="116"/>
      <c r="FQ29" s="116"/>
      <c r="FR29" s="116"/>
      <c r="FS29" s="116"/>
      <c r="FT29" s="116"/>
      <c r="FU29" s="116"/>
      <c r="FV29" s="116"/>
      <c r="FW29" s="116"/>
      <c r="FX29" s="116"/>
      <c r="FY29" s="116"/>
      <c r="FZ29" s="116"/>
      <c r="GA29" s="116"/>
      <c r="GB29" s="116"/>
      <c r="GC29" s="116"/>
      <c r="GD29" s="116"/>
      <c r="GE29" s="116"/>
      <c r="GF29" s="116"/>
      <c r="GG29" s="116"/>
      <c r="GH29" s="116"/>
      <c r="GI29" s="116"/>
      <c r="GJ29" s="116"/>
      <c r="GK29" s="116"/>
      <c r="GL29" s="116"/>
      <c r="GM29" s="116"/>
      <c r="GN29" s="116"/>
      <c r="GO29" s="116"/>
      <c r="GP29" s="116"/>
      <c r="GQ29" s="116"/>
      <c r="GR29" s="116"/>
      <c r="GS29" s="116"/>
      <c r="GT29" s="116"/>
      <c r="GU29" s="116"/>
      <c r="GV29" s="116"/>
      <c r="GW29" s="116"/>
      <c r="GX29" s="116"/>
      <c r="GY29" s="116"/>
      <c r="GZ29" s="116"/>
      <c r="HA29" s="116"/>
      <c r="HB29" s="116"/>
      <c r="HC29" s="116"/>
      <c r="HD29" s="116"/>
      <c r="HE29" s="116"/>
      <c r="HF29" s="116"/>
      <c r="HG29" s="116"/>
      <c r="HH29" s="116"/>
      <c r="HI29" s="116"/>
      <c r="HJ29" s="116"/>
      <c r="HK29" s="116"/>
      <c r="HL29" s="116"/>
      <c r="HM29" s="116"/>
      <c r="HN29" s="116"/>
      <c r="HO29" s="116"/>
      <c r="HP29" s="116"/>
      <c r="HQ29" s="116"/>
      <c r="HR29" s="116"/>
      <c r="HS29" s="116"/>
      <c r="HT29" s="116"/>
      <c r="HU29" s="116"/>
      <c r="HV29" s="116"/>
      <c r="HW29" s="116"/>
      <c r="HX29" s="116"/>
      <c r="HY29" s="116"/>
      <c r="HZ29" s="116"/>
      <c r="IA29" s="116"/>
      <c r="IB29" s="116"/>
      <c r="IC29" s="116"/>
      <c r="ID29" s="116"/>
      <c r="IE29" s="116"/>
      <c r="IF29" s="116"/>
      <c r="IG29" s="116"/>
      <c r="IH29" s="116"/>
      <c r="II29" s="116"/>
      <c r="IJ29" s="116"/>
      <c r="IK29" s="116"/>
      <c r="IL29" s="116"/>
      <c r="IM29" s="116"/>
      <c r="IN29" s="116"/>
      <c r="IO29" s="116"/>
      <c r="IP29" s="116"/>
      <c r="IQ29" s="116"/>
      <c r="IR29" s="116"/>
      <c r="IS29" s="116"/>
    </row>
    <row r="30" s="113" customFormat="1" ht="28" customHeight="1" spans="1:253">
      <c r="A30" s="119">
        <v>20904</v>
      </c>
      <c r="B30" s="120" t="s">
        <v>315</v>
      </c>
      <c r="C30" s="121"/>
      <c r="D30" s="121"/>
      <c r="E30" s="121"/>
      <c r="F30" s="116"/>
      <c r="G30" s="116"/>
      <c r="H30" s="116"/>
      <c r="I30" s="116"/>
      <c r="J30" s="116"/>
      <c r="K30" s="116"/>
      <c r="L30" s="116"/>
      <c r="M30" s="116"/>
      <c r="N30" s="116"/>
      <c r="O30" s="116"/>
      <c r="P30" s="116"/>
      <c r="Q30" s="116"/>
      <c r="R30" s="116"/>
      <c r="S30" s="116"/>
      <c r="T30" s="116"/>
      <c r="U30" s="116"/>
      <c r="V30" s="116"/>
      <c r="W30" s="116"/>
      <c r="X30" s="116"/>
      <c r="Y30" s="116"/>
      <c r="Z30" s="116"/>
      <c r="AA30" s="116"/>
      <c r="AB30" s="116"/>
      <c r="AC30" s="116"/>
      <c r="AD30" s="116"/>
      <c r="AE30" s="116"/>
      <c r="AF30" s="116"/>
      <c r="AG30" s="116"/>
      <c r="AH30" s="116"/>
      <c r="AI30" s="116"/>
      <c r="AJ30" s="116"/>
      <c r="AK30" s="116"/>
      <c r="AL30" s="116"/>
      <c r="AM30" s="116"/>
      <c r="AN30" s="116"/>
      <c r="AO30" s="116"/>
      <c r="AP30" s="116"/>
      <c r="AQ30" s="116"/>
      <c r="AR30" s="116"/>
      <c r="AS30" s="116"/>
      <c r="AT30" s="116"/>
      <c r="AU30" s="116"/>
      <c r="AV30" s="116"/>
      <c r="AW30" s="116"/>
      <c r="AX30" s="116"/>
      <c r="AY30" s="116"/>
      <c r="AZ30" s="116"/>
      <c r="BA30" s="116"/>
      <c r="BB30" s="116"/>
      <c r="BC30" s="116"/>
      <c r="BD30" s="116"/>
      <c r="BE30" s="116"/>
      <c r="BF30" s="116"/>
      <c r="BG30" s="116"/>
      <c r="BH30" s="116"/>
      <c r="BI30" s="116"/>
      <c r="BJ30" s="116"/>
      <c r="BK30" s="116"/>
      <c r="BL30" s="116"/>
      <c r="BM30" s="116"/>
      <c r="BN30" s="116"/>
      <c r="BO30" s="116"/>
      <c r="BP30" s="116"/>
      <c r="BQ30" s="116"/>
      <c r="BR30" s="116"/>
      <c r="BS30" s="116"/>
      <c r="BT30" s="116"/>
      <c r="BU30" s="116"/>
      <c r="BV30" s="116"/>
      <c r="BW30" s="116"/>
      <c r="BX30" s="116"/>
      <c r="BY30" s="116"/>
      <c r="BZ30" s="116"/>
      <c r="CA30" s="116"/>
      <c r="CB30" s="116"/>
      <c r="CC30" s="116"/>
      <c r="CD30" s="116"/>
      <c r="CE30" s="116"/>
      <c r="CF30" s="116"/>
      <c r="CG30" s="116"/>
      <c r="CH30" s="116"/>
      <c r="CI30" s="116"/>
      <c r="CJ30" s="116"/>
      <c r="CK30" s="116"/>
      <c r="CL30" s="116"/>
      <c r="CM30" s="116"/>
      <c r="CN30" s="116"/>
      <c r="CO30" s="116"/>
      <c r="CP30" s="116"/>
      <c r="CQ30" s="116"/>
      <c r="CR30" s="116"/>
      <c r="CS30" s="116"/>
      <c r="CT30" s="116"/>
      <c r="CU30" s="116"/>
      <c r="CV30" s="116"/>
      <c r="CW30" s="116"/>
      <c r="CX30" s="116"/>
      <c r="CY30" s="116"/>
      <c r="CZ30" s="116"/>
      <c r="DA30" s="116"/>
      <c r="DB30" s="116"/>
      <c r="DC30" s="116"/>
      <c r="DD30" s="116"/>
      <c r="DE30" s="116"/>
      <c r="DF30" s="116"/>
      <c r="DG30" s="116"/>
      <c r="DH30" s="116"/>
      <c r="DI30" s="116"/>
      <c r="DJ30" s="116"/>
      <c r="DK30" s="116"/>
      <c r="DL30" s="116"/>
      <c r="DM30" s="116"/>
      <c r="DN30" s="116"/>
      <c r="DO30" s="116"/>
      <c r="DP30" s="116"/>
      <c r="DQ30" s="116"/>
      <c r="DR30" s="116"/>
      <c r="DS30" s="116"/>
      <c r="DT30" s="116"/>
      <c r="DU30" s="116"/>
      <c r="DV30" s="116"/>
      <c r="DW30" s="116"/>
      <c r="DX30" s="116"/>
      <c r="DY30" s="116"/>
      <c r="DZ30" s="116"/>
      <c r="EA30" s="116"/>
      <c r="EB30" s="116"/>
      <c r="EC30" s="116"/>
      <c r="ED30" s="116"/>
      <c r="EE30" s="116"/>
      <c r="EF30" s="116"/>
      <c r="EG30" s="116"/>
      <c r="EH30" s="116"/>
      <c r="EI30" s="116"/>
      <c r="EJ30" s="116"/>
      <c r="EK30" s="116"/>
      <c r="EL30" s="116"/>
      <c r="EM30" s="116"/>
      <c r="EN30" s="116"/>
      <c r="EO30" s="116"/>
      <c r="EP30" s="116"/>
      <c r="EQ30" s="116"/>
      <c r="ER30" s="116"/>
      <c r="ES30" s="116"/>
      <c r="ET30" s="116"/>
      <c r="EU30" s="116"/>
      <c r="EV30" s="116"/>
      <c r="EW30" s="116"/>
      <c r="EX30" s="116"/>
      <c r="EY30" s="116"/>
      <c r="EZ30" s="116"/>
      <c r="FA30" s="116"/>
      <c r="FB30" s="116"/>
      <c r="FC30" s="116"/>
      <c r="FD30" s="116"/>
      <c r="FE30" s="116"/>
      <c r="FF30" s="116"/>
      <c r="FG30" s="116"/>
      <c r="FH30" s="116"/>
      <c r="FI30" s="116"/>
      <c r="FJ30" s="116"/>
      <c r="FK30" s="116"/>
      <c r="FL30" s="116"/>
      <c r="FM30" s="116"/>
      <c r="FN30" s="116"/>
      <c r="FO30" s="116"/>
      <c r="FP30" s="116"/>
      <c r="FQ30" s="116"/>
      <c r="FR30" s="116"/>
      <c r="FS30" s="116"/>
      <c r="FT30" s="116"/>
      <c r="FU30" s="116"/>
      <c r="FV30" s="116"/>
      <c r="FW30" s="116"/>
      <c r="FX30" s="116"/>
      <c r="FY30" s="116"/>
      <c r="FZ30" s="116"/>
      <c r="GA30" s="116"/>
      <c r="GB30" s="116"/>
      <c r="GC30" s="116"/>
      <c r="GD30" s="116"/>
      <c r="GE30" s="116"/>
      <c r="GF30" s="116"/>
      <c r="GG30" s="116"/>
      <c r="GH30" s="116"/>
      <c r="GI30" s="116"/>
      <c r="GJ30" s="116"/>
      <c r="GK30" s="116"/>
      <c r="GL30" s="116"/>
      <c r="GM30" s="116"/>
      <c r="GN30" s="116"/>
      <c r="GO30" s="116"/>
      <c r="GP30" s="116"/>
      <c r="GQ30" s="116"/>
      <c r="GR30" s="116"/>
      <c r="GS30" s="116"/>
      <c r="GT30" s="116"/>
      <c r="GU30" s="116"/>
      <c r="GV30" s="116"/>
      <c r="GW30" s="116"/>
      <c r="GX30" s="116"/>
      <c r="GY30" s="116"/>
      <c r="GZ30" s="116"/>
      <c r="HA30" s="116"/>
      <c r="HB30" s="116"/>
      <c r="HC30" s="116"/>
      <c r="HD30" s="116"/>
      <c r="HE30" s="116"/>
      <c r="HF30" s="116"/>
      <c r="HG30" s="116"/>
      <c r="HH30" s="116"/>
      <c r="HI30" s="116"/>
      <c r="HJ30" s="116"/>
      <c r="HK30" s="116"/>
      <c r="HL30" s="116"/>
      <c r="HM30" s="116"/>
      <c r="HN30" s="116"/>
      <c r="HO30" s="116"/>
      <c r="HP30" s="116"/>
      <c r="HQ30" s="116"/>
      <c r="HR30" s="116"/>
      <c r="HS30" s="116"/>
      <c r="HT30" s="116"/>
      <c r="HU30" s="116"/>
      <c r="HV30" s="116"/>
      <c r="HW30" s="116"/>
      <c r="HX30" s="116"/>
      <c r="HY30" s="116"/>
      <c r="HZ30" s="116"/>
      <c r="IA30" s="116"/>
      <c r="IB30" s="116"/>
      <c r="IC30" s="116"/>
      <c r="ID30" s="116"/>
      <c r="IE30" s="116"/>
      <c r="IF30" s="116"/>
      <c r="IG30" s="116"/>
      <c r="IH30" s="116"/>
      <c r="II30" s="116"/>
      <c r="IJ30" s="116"/>
      <c r="IK30" s="116"/>
      <c r="IL30" s="116"/>
      <c r="IM30" s="116"/>
      <c r="IN30" s="116"/>
      <c r="IO30" s="116"/>
      <c r="IP30" s="116"/>
      <c r="IQ30" s="116"/>
      <c r="IR30" s="116"/>
      <c r="IS30" s="116"/>
    </row>
    <row r="31" ht="28" customHeight="1" spans="1:5">
      <c r="A31" s="119"/>
      <c r="B31" s="120"/>
      <c r="C31" s="121"/>
      <c r="D31" s="121"/>
      <c r="E31" s="121"/>
    </row>
    <row r="32" ht="28" customHeight="1" spans="1:5">
      <c r="A32" s="119">
        <v>2090401</v>
      </c>
      <c r="B32" s="120" t="s">
        <v>316</v>
      </c>
      <c r="C32" s="121"/>
      <c r="D32" s="121"/>
      <c r="E32" s="121"/>
    </row>
    <row r="33" ht="28" customHeight="1" spans="1:5">
      <c r="A33" s="119"/>
      <c r="B33" s="120"/>
      <c r="C33" s="121"/>
      <c r="D33" s="121"/>
      <c r="E33" s="121"/>
    </row>
    <row r="34" ht="28" customHeight="1" spans="1:5">
      <c r="A34" s="119">
        <v>20902</v>
      </c>
      <c r="B34" s="120" t="s">
        <v>317</v>
      </c>
      <c r="C34" s="121"/>
      <c r="D34" s="121"/>
      <c r="E34" s="121"/>
    </row>
    <row r="35" ht="28" customHeight="1" spans="1:5">
      <c r="A35" s="119"/>
      <c r="B35" s="120"/>
      <c r="C35" s="121"/>
      <c r="D35" s="121"/>
      <c r="E35" s="121"/>
    </row>
    <row r="36" ht="28" customHeight="1" spans="1:5">
      <c r="A36" s="119">
        <v>2090201</v>
      </c>
      <c r="B36" s="120" t="s">
        <v>318</v>
      </c>
      <c r="C36" s="121"/>
      <c r="D36" s="121"/>
      <c r="E36" s="121"/>
    </row>
    <row r="37" ht="28" customHeight="1" spans="1:5">
      <c r="A37" s="119"/>
      <c r="B37" s="120"/>
      <c r="C37" s="121"/>
      <c r="D37" s="121"/>
      <c r="E37" s="121"/>
    </row>
    <row r="38" ht="28" customHeight="1" spans="1:5">
      <c r="A38" s="119">
        <v>209</v>
      </c>
      <c r="B38" s="120" t="s">
        <v>302</v>
      </c>
      <c r="C38" s="121"/>
      <c r="D38" s="121"/>
      <c r="E38" s="122"/>
    </row>
    <row r="40" s="113" customFormat="1" ht="22.5" customHeight="1" spans="1:253">
      <c r="A40" s="125" t="s">
        <v>297</v>
      </c>
      <c r="B40" s="127"/>
      <c r="C40" s="116"/>
      <c r="D40" s="116"/>
      <c r="E40" s="116"/>
      <c r="F40" s="116"/>
      <c r="G40" s="116"/>
      <c r="H40" s="116"/>
      <c r="I40" s="116"/>
      <c r="J40" s="116"/>
      <c r="K40" s="116"/>
      <c r="L40" s="116"/>
      <c r="M40" s="116"/>
      <c r="N40" s="116"/>
      <c r="O40" s="116"/>
      <c r="P40" s="116"/>
      <c r="Q40" s="116"/>
      <c r="R40" s="116"/>
      <c r="S40" s="116"/>
      <c r="T40" s="116"/>
      <c r="U40" s="116"/>
      <c r="V40" s="116"/>
      <c r="W40" s="116"/>
      <c r="X40" s="116"/>
      <c r="Y40" s="116"/>
      <c r="Z40" s="116"/>
      <c r="AA40" s="116"/>
      <c r="AB40" s="116"/>
      <c r="AC40" s="116"/>
      <c r="AD40" s="116"/>
      <c r="AE40" s="116"/>
      <c r="AF40" s="116"/>
      <c r="AG40" s="116"/>
      <c r="AH40" s="116"/>
      <c r="AI40" s="116"/>
      <c r="AJ40" s="116"/>
      <c r="AK40" s="116"/>
      <c r="AL40" s="116"/>
      <c r="AM40" s="116"/>
      <c r="AN40" s="116"/>
      <c r="AO40" s="116"/>
      <c r="AP40" s="116"/>
      <c r="AQ40" s="116"/>
      <c r="AR40" s="116"/>
      <c r="AS40" s="116"/>
      <c r="AT40" s="116"/>
      <c r="AU40" s="116"/>
      <c r="AV40" s="116"/>
      <c r="AW40" s="116"/>
      <c r="AX40" s="116"/>
      <c r="AY40" s="116"/>
      <c r="AZ40" s="116"/>
      <c r="BA40" s="116"/>
      <c r="BB40" s="116"/>
      <c r="BC40" s="116"/>
      <c r="BD40" s="116"/>
      <c r="BE40" s="116"/>
      <c r="BF40" s="116"/>
      <c r="BG40" s="116"/>
      <c r="BH40" s="116"/>
      <c r="BI40" s="116"/>
      <c r="BJ40" s="116"/>
      <c r="BK40" s="116"/>
      <c r="BL40" s="116"/>
      <c r="BM40" s="116"/>
      <c r="BN40" s="116"/>
      <c r="BO40" s="116"/>
      <c r="BP40" s="116"/>
      <c r="BQ40" s="116"/>
      <c r="BR40" s="116"/>
      <c r="BS40" s="116"/>
      <c r="BT40" s="116"/>
      <c r="BU40" s="116"/>
      <c r="BV40" s="116"/>
      <c r="BW40" s="116"/>
      <c r="BX40" s="116"/>
      <c r="BY40" s="116"/>
      <c r="BZ40" s="116"/>
      <c r="CA40" s="116"/>
      <c r="CB40" s="116"/>
      <c r="CC40" s="116"/>
      <c r="CD40" s="116"/>
      <c r="CE40" s="116"/>
      <c r="CF40" s="116"/>
      <c r="CG40" s="116"/>
      <c r="CH40" s="116"/>
      <c r="CI40" s="116"/>
      <c r="CJ40" s="116"/>
      <c r="CK40" s="116"/>
      <c r="CL40" s="116"/>
      <c r="CM40" s="116"/>
      <c r="CN40" s="116"/>
      <c r="CO40" s="116"/>
      <c r="CP40" s="116"/>
      <c r="CQ40" s="116"/>
      <c r="CR40" s="116"/>
      <c r="CS40" s="116"/>
      <c r="CT40" s="116"/>
      <c r="CU40" s="116"/>
      <c r="CV40" s="116"/>
      <c r="CW40" s="116"/>
      <c r="CX40" s="116"/>
      <c r="CY40" s="116"/>
      <c r="CZ40" s="116"/>
      <c r="DA40" s="116"/>
      <c r="DB40" s="116"/>
      <c r="DC40" s="116"/>
      <c r="DD40" s="116"/>
      <c r="DE40" s="116"/>
      <c r="DF40" s="116"/>
      <c r="DG40" s="116"/>
      <c r="DH40" s="116"/>
      <c r="DI40" s="116"/>
      <c r="DJ40" s="116"/>
      <c r="DK40" s="116"/>
      <c r="DL40" s="116"/>
      <c r="DM40" s="116"/>
      <c r="DN40" s="116"/>
      <c r="DO40" s="116"/>
      <c r="DP40" s="116"/>
      <c r="DQ40" s="116"/>
      <c r="DR40" s="116"/>
      <c r="DS40" s="116"/>
      <c r="DT40" s="116"/>
      <c r="DU40" s="116"/>
      <c r="DV40" s="116"/>
      <c r="DW40" s="116"/>
      <c r="DX40" s="116"/>
      <c r="DY40" s="116"/>
      <c r="DZ40" s="116"/>
      <c r="EA40" s="116"/>
      <c r="EB40" s="116"/>
      <c r="EC40" s="116"/>
      <c r="ED40" s="116"/>
      <c r="EE40" s="116"/>
      <c r="EF40" s="116"/>
      <c r="EG40" s="116"/>
      <c r="EH40" s="116"/>
      <c r="EI40" s="116"/>
      <c r="EJ40" s="116"/>
      <c r="EK40" s="116"/>
      <c r="EL40" s="116"/>
      <c r="EM40" s="116"/>
      <c r="EN40" s="116"/>
      <c r="EO40" s="116"/>
      <c r="EP40" s="116"/>
      <c r="EQ40" s="116"/>
      <c r="ER40" s="116"/>
      <c r="ES40" s="116"/>
      <c r="ET40" s="116"/>
      <c r="EU40" s="116"/>
      <c r="EV40" s="116"/>
      <c r="EW40" s="116"/>
      <c r="EX40" s="116"/>
      <c r="EY40" s="116"/>
      <c r="EZ40" s="116"/>
      <c r="FA40" s="116"/>
      <c r="FB40" s="116"/>
      <c r="FC40" s="116"/>
      <c r="FD40" s="116"/>
      <c r="FE40" s="116"/>
      <c r="FF40" s="116"/>
      <c r="FG40" s="116"/>
      <c r="FH40" s="116"/>
      <c r="FI40" s="116"/>
      <c r="FJ40" s="116"/>
      <c r="FK40" s="116"/>
      <c r="FL40" s="116"/>
      <c r="FM40" s="116"/>
      <c r="FN40" s="116"/>
      <c r="FO40" s="116"/>
      <c r="FP40" s="116"/>
      <c r="FQ40" s="116"/>
      <c r="FR40" s="116"/>
      <c r="FS40" s="116"/>
      <c r="FT40" s="116"/>
      <c r="FU40" s="116"/>
      <c r="FV40" s="116"/>
      <c r="FW40" s="116"/>
      <c r="FX40" s="116"/>
      <c r="FY40" s="116"/>
      <c r="FZ40" s="116"/>
      <c r="GA40" s="116"/>
      <c r="GB40" s="116"/>
      <c r="GC40" s="116"/>
      <c r="GD40" s="116"/>
      <c r="GE40" s="116"/>
      <c r="GF40" s="116"/>
      <c r="GG40" s="116"/>
      <c r="GH40" s="116"/>
      <c r="GI40" s="116"/>
      <c r="GJ40" s="116"/>
      <c r="GK40" s="116"/>
      <c r="GL40" s="116"/>
      <c r="GM40" s="116"/>
      <c r="GN40" s="116"/>
      <c r="GO40" s="116"/>
      <c r="GP40" s="116"/>
      <c r="GQ40" s="116"/>
      <c r="GR40" s="116"/>
      <c r="GS40" s="116"/>
      <c r="GT40" s="116"/>
      <c r="GU40" s="116"/>
      <c r="GV40" s="116"/>
      <c r="GW40" s="116"/>
      <c r="GX40" s="116"/>
      <c r="GY40" s="116"/>
      <c r="GZ40" s="116"/>
      <c r="HA40" s="116"/>
      <c r="HB40" s="116"/>
      <c r="HC40" s="116"/>
      <c r="HD40" s="116"/>
      <c r="HE40" s="116"/>
      <c r="HF40" s="116"/>
      <c r="HG40" s="116"/>
      <c r="HH40" s="116"/>
      <c r="HI40" s="116"/>
      <c r="HJ40" s="116"/>
      <c r="HK40" s="116"/>
      <c r="HL40" s="116"/>
      <c r="HM40" s="116"/>
      <c r="HN40" s="116"/>
      <c r="HO40" s="116"/>
      <c r="HP40" s="116"/>
      <c r="HQ40" s="116"/>
      <c r="HR40" s="116"/>
      <c r="HS40" s="116"/>
      <c r="HT40" s="116"/>
      <c r="HU40" s="116"/>
      <c r="HV40" s="116"/>
      <c r="HW40" s="116"/>
      <c r="HX40" s="116"/>
      <c r="HY40" s="116"/>
      <c r="HZ40" s="116"/>
      <c r="IA40" s="116"/>
      <c r="IB40" s="116"/>
      <c r="IC40" s="116"/>
      <c r="ID40" s="116"/>
      <c r="IE40" s="116"/>
      <c r="IF40" s="116"/>
      <c r="IG40" s="116"/>
      <c r="IH40" s="116"/>
      <c r="II40" s="116"/>
      <c r="IJ40" s="116"/>
      <c r="IK40" s="116"/>
      <c r="IL40" s="116"/>
      <c r="IM40" s="116"/>
      <c r="IN40" s="116"/>
      <c r="IO40" s="116"/>
      <c r="IP40" s="116"/>
      <c r="IQ40" s="116"/>
      <c r="IR40" s="116"/>
      <c r="IS40" s="116"/>
    </row>
  </sheetData>
  <mergeCells count="2">
    <mergeCell ref="A1:E1"/>
    <mergeCell ref="B2:E2"/>
  </mergeCells>
  <pageMargins left="0.75" right="0.75" top="1" bottom="1" header="0.5" footer="0.5"/>
  <pageSetup paperSize="9" orientation="portrait"/>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S25"/>
  <sheetViews>
    <sheetView workbookViewId="0">
      <selection activeCell="A2" sqref="A2"/>
    </sheetView>
  </sheetViews>
  <sheetFormatPr defaultColWidth="7.96666666666667" defaultRowHeight="12"/>
  <cols>
    <col min="1" max="1" width="8.875" style="113" customWidth="1"/>
    <col min="2" max="2" width="31.5" style="113" customWidth="1"/>
    <col min="3" max="5" width="14.5" style="113" customWidth="1"/>
    <col min="6" max="253" width="9.04166666666667" style="113" customWidth="1"/>
    <col min="254" max="16384" width="7.96666666666667" style="113"/>
  </cols>
  <sheetData>
    <row r="1" s="113" customFormat="1" ht="30" customHeight="1" spans="1:253">
      <c r="A1" s="115" t="s">
        <v>319</v>
      </c>
      <c r="B1" s="115"/>
      <c r="C1" s="115"/>
      <c r="D1" s="115"/>
      <c r="E1" s="115"/>
      <c r="F1" s="116"/>
      <c r="G1" s="116"/>
      <c r="H1" s="116"/>
      <c r="I1" s="116"/>
      <c r="J1" s="116"/>
      <c r="K1" s="116"/>
      <c r="L1" s="116"/>
      <c r="M1" s="116"/>
      <c r="N1" s="116"/>
      <c r="O1" s="116"/>
      <c r="P1" s="116"/>
      <c r="Q1" s="116"/>
      <c r="R1" s="116"/>
      <c r="S1" s="116"/>
      <c r="T1" s="116"/>
      <c r="U1" s="116"/>
      <c r="V1" s="116"/>
      <c r="W1" s="116"/>
      <c r="X1" s="116"/>
      <c r="Y1" s="116"/>
      <c r="Z1" s="116"/>
      <c r="AA1" s="116"/>
      <c r="AB1" s="116"/>
      <c r="AC1" s="116"/>
      <c r="AD1" s="116"/>
      <c r="AE1" s="116"/>
      <c r="AF1" s="116"/>
      <c r="AG1" s="116"/>
      <c r="AH1" s="116"/>
      <c r="AI1" s="116"/>
      <c r="AJ1" s="116"/>
      <c r="AK1" s="116"/>
      <c r="AL1" s="116"/>
      <c r="AM1" s="116"/>
      <c r="AN1" s="116"/>
      <c r="AO1" s="116"/>
      <c r="AP1" s="116"/>
      <c r="AQ1" s="116"/>
      <c r="AR1" s="116"/>
      <c r="AS1" s="116"/>
      <c r="AT1" s="116"/>
      <c r="AU1" s="116"/>
      <c r="AV1" s="116"/>
      <c r="AW1" s="116"/>
      <c r="AX1" s="116"/>
      <c r="AY1" s="116"/>
      <c r="AZ1" s="116"/>
      <c r="BA1" s="116"/>
      <c r="BB1" s="116"/>
      <c r="BC1" s="116"/>
      <c r="BD1" s="116"/>
      <c r="BE1" s="116"/>
      <c r="BF1" s="116"/>
      <c r="BG1" s="116"/>
      <c r="BH1" s="116"/>
      <c r="BI1" s="116"/>
      <c r="BJ1" s="116"/>
      <c r="BK1" s="116"/>
      <c r="BL1" s="116"/>
      <c r="BM1" s="116"/>
      <c r="BN1" s="116"/>
      <c r="BO1" s="116"/>
      <c r="BP1" s="116"/>
      <c r="BQ1" s="116"/>
      <c r="BR1" s="116"/>
      <c r="BS1" s="116"/>
      <c r="BT1" s="116"/>
      <c r="BU1" s="116"/>
      <c r="BV1" s="116"/>
      <c r="BW1" s="116"/>
      <c r="BX1" s="116"/>
      <c r="BY1" s="116"/>
      <c r="BZ1" s="116"/>
      <c r="CA1" s="116"/>
      <c r="CB1" s="116"/>
      <c r="CC1" s="116"/>
      <c r="CD1" s="116"/>
      <c r="CE1" s="116"/>
      <c r="CF1" s="116"/>
      <c r="CG1" s="116"/>
      <c r="CH1" s="116"/>
      <c r="CI1" s="116"/>
      <c r="CJ1" s="116"/>
      <c r="CK1" s="116"/>
      <c r="CL1" s="116"/>
      <c r="CM1" s="116"/>
      <c r="CN1" s="116"/>
      <c r="CO1" s="116"/>
      <c r="CP1" s="116"/>
      <c r="CQ1" s="116"/>
      <c r="CR1" s="116"/>
      <c r="CS1" s="116"/>
      <c r="CT1" s="116"/>
      <c r="CU1" s="116"/>
      <c r="CV1" s="116"/>
      <c r="CW1" s="116"/>
      <c r="CX1" s="116"/>
      <c r="CY1" s="116"/>
      <c r="CZ1" s="116"/>
      <c r="DA1" s="116"/>
      <c r="DB1" s="116"/>
      <c r="DC1" s="116"/>
      <c r="DD1" s="116"/>
      <c r="DE1" s="116"/>
      <c r="DF1" s="116"/>
      <c r="DG1" s="116"/>
      <c r="DH1" s="116"/>
      <c r="DI1" s="116"/>
      <c r="DJ1" s="116"/>
      <c r="DK1" s="116"/>
      <c r="DL1" s="116"/>
      <c r="DM1" s="116"/>
      <c r="DN1" s="116"/>
      <c r="DO1" s="116"/>
      <c r="DP1" s="116"/>
      <c r="DQ1" s="116"/>
      <c r="DR1" s="116"/>
      <c r="DS1" s="116"/>
      <c r="DT1" s="116"/>
      <c r="DU1" s="116"/>
      <c r="DV1" s="116"/>
      <c r="DW1" s="116"/>
      <c r="DX1" s="116"/>
      <c r="DY1" s="116"/>
      <c r="DZ1" s="116"/>
      <c r="EA1" s="116"/>
      <c r="EB1" s="116"/>
      <c r="EC1" s="116"/>
      <c r="ED1" s="116"/>
      <c r="EE1" s="116"/>
      <c r="EF1" s="116"/>
      <c r="EG1" s="116"/>
      <c r="EH1" s="116"/>
      <c r="EI1" s="116"/>
      <c r="EJ1" s="116"/>
      <c r="EK1" s="116"/>
      <c r="EL1" s="116"/>
      <c r="EM1" s="116"/>
      <c r="EN1" s="116"/>
      <c r="EO1" s="116"/>
      <c r="EP1" s="116"/>
      <c r="EQ1" s="116"/>
      <c r="ER1" s="116"/>
      <c r="ES1" s="116"/>
      <c r="ET1" s="116"/>
      <c r="EU1" s="116"/>
      <c r="EV1" s="116"/>
      <c r="EW1" s="116"/>
      <c r="EX1" s="116"/>
      <c r="EY1" s="116"/>
      <c r="EZ1" s="116"/>
      <c r="FA1" s="116"/>
      <c r="FB1" s="116"/>
      <c r="FC1" s="116"/>
      <c r="FD1" s="116"/>
      <c r="FE1" s="116"/>
      <c r="FF1" s="116"/>
      <c r="FG1" s="116"/>
      <c r="FH1" s="116"/>
      <c r="FI1" s="116"/>
      <c r="FJ1" s="116"/>
      <c r="FK1" s="116"/>
      <c r="FL1" s="116"/>
      <c r="FM1" s="116"/>
      <c r="FN1" s="116"/>
      <c r="FO1" s="116"/>
      <c r="FP1" s="116"/>
      <c r="FQ1" s="116"/>
      <c r="FR1" s="116"/>
      <c r="FS1" s="116"/>
      <c r="FT1" s="116"/>
      <c r="FU1" s="116"/>
      <c r="FV1" s="116"/>
      <c r="FW1" s="116"/>
      <c r="FX1" s="116"/>
      <c r="FY1" s="116"/>
      <c r="FZ1" s="116"/>
      <c r="GA1" s="116"/>
      <c r="GB1" s="116"/>
      <c r="GC1" s="116"/>
      <c r="GD1" s="116"/>
      <c r="GE1" s="116"/>
      <c r="GF1" s="116"/>
      <c r="GG1" s="116"/>
      <c r="GH1" s="116"/>
      <c r="GI1" s="116"/>
      <c r="GJ1" s="116"/>
      <c r="GK1" s="116"/>
      <c r="GL1" s="116"/>
      <c r="GM1" s="116"/>
      <c r="GN1" s="116"/>
      <c r="GO1" s="116"/>
      <c r="GP1" s="116"/>
      <c r="GQ1" s="116"/>
      <c r="GR1" s="116"/>
      <c r="GS1" s="116"/>
      <c r="GT1" s="116"/>
      <c r="GU1" s="116"/>
      <c r="GV1" s="116"/>
      <c r="GW1" s="116"/>
      <c r="GX1" s="116"/>
      <c r="GY1" s="116"/>
      <c r="GZ1" s="116"/>
      <c r="HA1" s="116"/>
      <c r="HB1" s="116"/>
      <c r="HC1" s="116"/>
      <c r="HD1" s="116"/>
      <c r="HE1" s="116"/>
      <c r="HF1" s="116"/>
      <c r="HG1" s="116"/>
      <c r="HH1" s="116"/>
      <c r="HI1" s="116"/>
      <c r="HJ1" s="116"/>
      <c r="HK1" s="116"/>
      <c r="HL1" s="116"/>
      <c r="HM1" s="116"/>
      <c r="HN1" s="116"/>
      <c r="HO1" s="116"/>
      <c r="HP1" s="116"/>
      <c r="HQ1" s="116"/>
      <c r="HR1" s="116"/>
      <c r="HS1" s="116"/>
      <c r="HT1" s="116"/>
      <c r="HU1" s="116"/>
      <c r="HV1" s="116"/>
      <c r="HW1" s="116"/>
      <c r="HX1" s="116"/>
      <c r="HY1" s="116"/>
      <c r="HZ1" s="116"/>
      <c r="IA1" s="116"/>
      <c r="IB1" s="116"/>
      <c r="IC1" s="116"/>
      <c r="ID1" s="116"/>
      <c r="IE1" s="116"/>
      <c r="IF1" s="116"/>
      <c r="IG1" s="116"/>
      <c r="IH1" s="116"/>
      <c r="II1" s="116"/>
      <c r="IJ1" s="116"/>
      <c r="IK1" s="116"/>
      <c r="IL1" s="116"/>
      <c r="IM1" s="116"/>
      <c r="IN1" s="116"/>
      <c r="IO1" s="116"/>
      <c r="IP1" s="116"/>
      <c r="IQ1" s="116"/>
      <c r="IR1" s="116"/>
      <c r="IS1" s="116"/>
    </row>
    <row r="2" s="114" customFormat="1" ht="19.5" customHeight="1" spans="1:5">
      <c r="A2" s="1" t="s">
        <v>320</v>
      </c>
      <c r="E2" s="130" t="s">
        <v>48</v>
      </c>
    </row>
    <row r="3" s="113" customFormat="1" ht="22.5" customHeight="1" spans="1:253">
      <c r="A3" s="118" t="s">
        <v>122</v>
      </c>
      <c r="B3" s="118" t="s">
        <v>301</v>
      </c>
      <c r="C3" s="118" t="s">
        <v>321</v>
      </c>
      <c r="D3" s="118" t="s">
        <v>51</v>
      </c>
      <c r="E3" s="118" t="s">
        <v>146</v>
      </c>
      <c r="F3" s="116"/>
      <c r="G3" s="116"/>
      <c r="H3" s="116"/>
      <c r="I3" s="116"/>
      <c r="J3" s="116"/>
      <c r="K3" s="116"/>
      <c r="L3" s="116"/>
      <c r="M3" s="116"/>
      <c r="N3" s="116"/>
      <c r="O3" s="116"/>
      <c r="P3" s="116"/>
      <c r="Q3" s="116"/>
      <c r="R3" s="116"/>
      <c r="S3" s="116"/>
      <c r="T3" s="116"/>
      <c r="U3" s="116"/>
      <c r="V3" s="116"/>
      <c r="W3" s="116"/>
      <c r="X3" s="116"/>
      <c r="Y3" s="116"/>
      <c r="Z3" s="116"/>
      <c r="AA3" s="116"/>
      <c r="AB3" s="116"/>
      <c r="AC3" s="116"/>
      <c r="AD3" s="116"/>
      <c r="AE3" s="116"/>
      <c r="AF3" s="116"/>
      <c r="AG3" s="116"/>
      <c r="AH3" s="116"/>
      <c r="AI3" s="116"/>
      <c r="AJ3" s="116"/>
      <c r="AK3" s="116"/>
      <c r="AL3" s="116"/>
      <c r="AM3" s="116"/>
      <c r="AN3" s="116"/>
      <c r="AO3" s="116"/>
      <c r="AP3" s="116"/>
      <c r="AQ3" s="116"/>
      <c r="AR3" s="116"/>
      <c r="AS3" s="116"/>
      <c r="AT3" s="116"/>
      <c r="AU3" s="116"/>
      <c r="AV3" s="116"/>
      <c r="AW3" s="116"/>
      <c r="AX3" s="116"/>
      <c r="AY3" s="116"/>
      <c r="AZ3" s="116"/>
      <c r="BA3" s="116"/>
      <c r="BB3" s="116"/>
      <c r="BC3" s="116"/>
      <c r="BD3" s="116"/>
      <c r="BE3" s="116"/>
      <c r="BF3" s="116"/>
      <c r="BG3" s="116"/>
      <c r="BH3" s="116"/>
      <c r="BI3" s="116"/>
      <c r="BJ3" s="116"/>
      <c r="BK3" s="116"/>
      <c r="BL3" s="116"/>
      <c r="BM3" s="116"/>
      <c r="BN3" s="116"/>
      <c r="BO3" s="116"/>
      <c r="BP3" s="116"/>
      <c r="BQ3" s="116"/>
      <c r="BR3" s="116"/>
      <c r="BS3" s="116"/>
      <c r="BT3" s="116"/>
      <c r="BU3" s="116"/>
      <c r="BV3" s="116"/>
      <c r="BW3" s="116"/>
      <c r="BX3" s="116"/>
      <c r="BY3" s="116"/>
      <c r="BZ3" s="116"/>
      <c r="CA3" s="116"/>
      <c r="CB3" s="116"/>
      <c r="CC3" s="116"/>
      <c r="CD3" s="116"/>
      <c r="CE3" s="116"/>
      <c r="CF3" s="116"/>
      <c r="CG3" s="116"/>
      <c r="CH3" s="116"/>
      <c r="CI3" s="116"/>
      <c r="CJ3" s="116"/>
      <c r="CK3" s="116"/>
      <c r="CL3" s="116"/>
      <c r="CM3" s="116"/>
      <c r="CN3" s="116"/>
      <c r="CO3" s="116"/>
      <c r="CP3" s="116"/>
      <c r="CQ3" s="116"/>
      <c r="CR3" s="116"/>
      <c r="CS3" s="116"/>
      <c r="CT3" s="116"/>
      <c r="CU3" s="116"/>
      <c r="CV3" s="116"/>
      <c r="CW3" s="116"/>
      <c r="CX3" s="116"/>
      <c r="CY3" s="116"/>
      <c r="CZ3" s="116"/>
      <c r="DA3" s="116"/>
      <c r="DB3" s="116"/>
      <c r="DC3" s="116"/>
      <c r="DD3" s="116"/>
      <c r="DE3" s="116"/>
      <c r="DF3" s="116"/>
      <c r="DG3" s="116"/>
      <c r="DH3" s="116"/>
      <c r="DI3" s="116"/>
      <c r="DJ3" s="116"/>
      <c r="DK3" s="116"/>
      <c r="DL3" s="116"/>
      <c r="DM3" s="116"/>
      <c r="DN3" s="116"/>
      <c r="DO3" s="116"/>
      <c r="DP3" s="116"/>
      <c r="DQ3" s="116"/>
      <c r="DR3" s="116"/>
      <c r="DS3" s="116"/>
      <c r="DT3" s="116"/>
      <c r="DU3" s="116"/>
      <c r="DV3" s="116"/>
      <c r="DW3" s="116"/>
      <c r="DX3" s="116"/>
      <c r="DY3" s="116"/>
      <c r="DZ3" s="116"/>
      <c r="EA3" s="116"/>
      <c r="EB3" s="116"/>
      <c r="EC3" s="116"/>
      <c r="ED3" s="116"/>
      <c r="EE3" s="116"/>
      <c r="EF3" s="116"/>
      <c r="EG3" s="116"/>
      <c r="EH3" s="116"/>
      <c r="EI3" s="116"/>
      <c r="EJ3" s="116"/>
      <c r="EK3" s="116"/>
      <c r="EL3" s="116"/>
      <c r="EM3" s="116"/>
      <c r="EN3" s="116"/>
      <c r="EO3" s="116"/>
      <c r="EP3" s="116"/>
      <c r="EQ3" s="116"/>
      <c r="ER3" s="116"/>
      <c r="ES3" s="116"/>
      <c r="ET3" s="116"/>
      <c r="EU3" s="116"/>
      <c r="EV3" s="116"/>
      <c r="EW3" s="116"/>
      <c r="EX3" s="116"/>
      <c r="EY3" s="116"/>
      <c r="EZ3" s="116"/>
      <c r="FA3" s="116"/>
      <c r="FB3" s="116"/>
      <c r="FC3" s="116"/>
      <c r="FD3" s="116"/>
      <c r="FE3" s="116"/>
      <c r="FF3" s="116"/>
      <c r="FG3" s="116"/>
      <c r="FH3" s="116"/>
      <c r="FI3" s="116"/>
      <c r="FJ3" s="116"/>
      <c r="FK3" s="116"/>
      <c r="FL3" s="116"/>
      <c r="FM3" s="116"/>
      <c r="FN3" s="116"/>
      <c r="FO3" s="116"/>
      <c r="FP3" s="116"/>
      <c r="FQ3" s="116"/>
      <c r="FR3" s="116"/>
      <c r="FS3" s="116"/>
      <c r="FT3" s="116"/>
      <c r="FU3" s="116"/>
      <c r="FV3" s="116"/>
      <c r="FW3" s="116"/>
      <c r="FX3" s="116"/>
      <c r="FY3" s="116"/>
      <c r="FZ3" s="116"/>
      <c r="GA3" s="116"/>
      <c r="GB3" s="116"/>
      <c r="GC3" s="116"/>
      <c r="GD3" s="116"/>
      <c r="GE3" s="116"/>
      <c r="GF3" s="116"/>
      <c r="GG3" s="116"/>
      <c r="GH3" s="116"/>
      <c r="GI3" s="116"/>
      <c r="GJ3" s="116"/>
      <c r="GK3" s="116"/>
      <c r="GL3" s="116"/>
      <c r="GM3" s="116"/>
      <c r="GN3" s="116"/>
      <c r="GO3" s="116"/>
      <c r="GP3" s="116"/>
      <c r="GQ3" s="116"/>
      <c r="GR3" s="116"/>
      <c r="GS3" s="116"/>
      <c r="GT3" s="116"/>
      <c r="GU3" s="116"/>
      <c r="GV3" s="116"/>
      <c r="GW3" s="116"/>
      <c r="GX3" s="116"/>
      <c r="GY3" s="116"/>
      <c r="GZ3" s="116"/>
      <c r="HA3" s="116"/>
      <c r="HB3" s="116"/>
      <c r="HC3" s="116"/>
      <c r="HD3" s="116"/>
      <c r="HE3" s="116"/>
      <c r="HF3" s="116"/>
      <c r="HG3" s="116"/>
      <c r="HH3" s="116"/>
      <c r="HI3" s="116"/>
      <c r="HJ3" s="116"/>
      <c r="HK3" s="116"/>
      <c r="HL3" s="116"/>
      <c r="HM3" s="116"/>
      <c r="HN3" s="116"/>
      <c r="HO3" s="116"/>
      <c r="HP3" s="116"/>
      <c r="HQ3" s="116"/>
      <c r="HR3" s="116"/>
      <c r="HS3" s="116"/>
      <c r="HT3" s="116"/>
      <c r="HU3" s="116"/>
      <c r="HV3" s="116"/>
      <c r="HW3" s="116"/>
      <c r="HX3" s="116"/>
      <c r="HY3" s="116"/>
      <c r="HZ3" s="116"/>
      <c r="IA3" s="116"/>
      <c r="IB3" s="116"/>
      <c r="IC3" s="116"/>
      <c r="ID3" s="116"/>
      <c r="IE3" s="116"/>
      <c r="IF3" s="116"/>
      <c r="IG3" s="116"/>
      <c r="IH3" s="116"/>
      <c r="II3" s="116"/>
      <c r="IJ3" s="116"/>
      <c r="IK3" s="116"/>
      <c r="IL3" s="116"/>
      <c r="IM3" s="116"/>
      <c r="IN3" s="116"/>
      <c r="IO3" s="116"/>
      <c r="IP3" s="116"/>
      <c r="IQ3" s="116"/>
      <c r="IR3" s="116"/>
      <c r="IS3" s="116"/>
    </row>
    <row r="4" s="113" customFormat="1" ht="22.5" customHeight="1" spans="1:253">
      <c r="A4" s="119">
        <v>23009</v>
      </c>
      <c r="B4" s="120" t="s">
        <v>322</v>
      </c>
      <c r="C4" s="121"/>
      <c r="D4" s="121"/>
      <c r="E4" s="121"/>
      <c r="F4" s="116"/>
      <c r="G4" s="116"/>
      <c r="H4" s="116"/>
      <c r="I4" s="116"/>
      <c r="J4" s="116"/>
      <c r="K4" s="116"/>
      <c r="L4" s="116"/>
      <c r="M4" s="116"/>
      <c r="N4" s="116"/>
      <c r="O4" s="116"/>
      <c r="P4" s="116"/>
      <c r="Q4" s="116"/>
      <c r="R4" s="116"/>
      <c r="S4" s="116"/>
      <c r="T4" s="116"/>
      <c r="U4" s="116"/>
      <c r="V4" s="116"/>
      <c r="W4" s="116"/>
      <c r="X4" s="116"/>
      <c r="Y4" s="116"/>
      <c r="Z4" s="116"/>
      <c r="AA4" s="116"/>
      <c r="AB4" s="116"/>
      <c r="AC4" s="116"/>
      <c r="AD4" s="116"/>
      <c r="AE4" s="116"/>
      <c r="AF4" s="116"/>
      <c r="AG4" s="116"/>
      <c r="AH4" s="116"/>
      <c r="AI4" s="116"/>
      <c r="AJ4" s="116"/>
      <c r="AK4" s="116"/>
      <c r="AL4" s="116"/>
      <c r="AM4" s="116"/>
      <c r="AN4" s="116"/>
      <c r="AO4" s="116"/>
      <c r="AP4" s="116"/>
      <c r="AQ4" s="116"/>
      <c r="AR4" s="116"/>
      <c r="AS4" s="116"/>
      <c r="AT4" s="116"/>
      <c r="AU4" s="116"/>
      <c r="AV4" s="116"/>
      <c r="AW4" s="116"/>
      <c r="AX4" s="116"/>
      <c r="AY4" s="116"/>
      <c r="AZ4" s="116"/>
      <c r="BA4" s="116"/>
      <c r="BB4" s="116"/>
      <c r="BC4" s="116"/>
      <c r="BD4" s="116"/>
      <c r="BE4" s="116"/>
      <c r="BF4" s="116"/>
      <c r="BG4" s="116"/>
      <c r="BH4" s="116"/>
      <c r="BI4" s="116"/>
      <c r="BJ4" s="116"/>
      <c r="BK4" s="116"/>
      <c r="BL4" s="116"/>
      <c r="BM4" s="116"/>
      <c r="BN4" s="116"/>
      <c r="BO4" s="116"/>
      <c r="BP4" s="116"/>
      <c r="BQ4" s="116"/>
      <c r="BR4" s="116"/>
      <c r="BS4" s="116"/>
      <c r="BT4" s="116"/>
      <c r="BU4" s="116"/>
      <c r="BV4" s="116"/>
      <c r="BW4" s="116"/>
      <c r="BX4" s="116"/>
      <c r="BY4" s="116"/>
      <c r="BZ4" s="116"/>
      <c r="CA4" s="116"/>
      <c r="CB4" s="116"/>
      <c r="CC4" s="116"/>
      <c r="CD4" s="116"/>
      <c r="CE4" s="116"/>
      <c r="CF4" s="116"/>
      <c r="CG4" s="116"/>
      <c r="CH4" s="116"/>
      <c r="CI4" s="116"/>
      <c r="CJ4" s="116"/>
      <c r="CK4" s="116"/>
      <c r="CL4" s="116"/>
      <c r="CM4" s="116"/>
      <c r="CN4" s="116"/>
      <c r="CO4" s="116"/>
      <c r="CP4" s="116"/>
      <c r="CQ4" s="116"/>
      <c r="CR4" s="116"/>
      <c r="CS4" s="116"/>
      <c r="CT4" s="116"/>
      <c r="CU4" s="116"/>
      <c r="CV4" s="116"/>
      <c r="CW4" s="116"/>
      <c r="CX4" s="116"/>
      <c r="CY4" s="116"/>
      <c r="CZ4" s="116"/>
      <c r="DA4" s="116"/>
      <c r="DB4" s="116"/>
      <c r="DC4" s="116"/>
      <c r="DD4" s="116"/>
      <c r="DE4" s="116"/>
      <c r="DF4" s="116"/>
      <c r="DG4" s="116"/>
      <c r="DH4" s="116"/>
      <c r="DI4" s="116"/>
      <c r="DJ4" s="116"/>
      <c r="DK4" s="116"/>
      <c r="DL4" s="116"/>
      <c r="DM4" s="116"/>
      <c r="DN4" s="116"/>
      <c r="DO4" s="116"/>
      <c r="DP4" s="116"/>
      <c r="DQ4" s="116"/>
      <c r="DR4" s="116"/>
      <c r="DS4" s="116"/>
      <c r="DT4" s="116"/>
      <c r="DU4" s="116"/>
      <c r="DV4" s="116"/>
      <c r="DW4" s="116"/>
      <c r="DX4" s="116"/>
      <c r="DY4" s="116"/>
      <c r="DZ4" s="116"/>
      <c r="EA4" s="116"/>
      <c r="EB4" s="116"/>
      <c r="EC4" s="116"/>
      <c r="ED4" s="116"/>
      <c r="EE4" s="116"/>
      <c r="EF4" s="116"/>
      <c r="EG4" s="116"/>
      <c r="EH4" s="116"/>
      <c r="EI4" s="116"/>
      <c r="EJ4" s="116"/>
      <c r="EK4" s="116"/>
      <c r="EL4" s="116"/>
      <c r="EM4" s="116"/>
      <c r="EN4" s="116"/>
      <c r="EO4" s="116"/>
      <c r="EP4" s="116"/>
      <c r="EQ4" s="116"/>
      <c r="ER4" s="116"/>
      <c r="ES4" s="116"/>
      <c r="ET4" s="116"/>
      <c r="EU4" s="116"/>
      <c r="EV4" s="116"/>
      <c r="EW4" s="116"/>
      <c r="EX4" s="116"/>
      <c r="EY4" s="116"/>
      <c r="EZ4" s="116"/>
      <c r="FA4" s="116"/>
      <c r="FB4" s="116"/>
      <c r="FC4" s="116"/>
      <c r="FD4" s="116"/>
      <c r="FE4" s="116"/>
      <c r="FF4" s="116"/>
      <c r="FG4" s="116"/>
      <c r="FH4" s="116"/>
      <c r="FI4" s="116"/>
      <c r="FJ4" s="116"/>
      <c r="FK4" s="116"/>
      <c r="FL4" s="116"/>
      <c r="FM4" s="116"/>
      <c r="FN4" s="116"/>
      <c r="FO4" s="116"/>
      <c r="FP4" s="116"/>
      <c r="FQ4" s="116"/>
      <c r="FR4" s="116"/>
      <c r="FS4" s="116"/>
      <c r="FT4" s="116"/>
      <c r="FU4" s="116"/>
      <c r="FV4" s="116"/>
      <c r="FW4" s="116"/>
      <c r="FX4" s="116"/>
      <c r="FY4" s="116"/>
      <c r="FZ4" s="116"/>
      <c r="GA4" s="116"/>
      <c r="GB4" s="116"/>
      <c r="GC4" s="116"/>
      <c r="GD4" s="116"/>
      <c r="GE4" s="116"/>
      <c r="GF4" s="116"/>
      <c r="GG4" s="116"/>
      <c r="GH4" s="116"/>
      <c r="GI4" s="116"/>
      <c r="GJ4" s="116"/>
      <c r="GK4" s="116"/>
      <c r="GL4" s="116"/>
      <c r="GM4" s="116"/>
      <c r="GN4" s="116"/>
      <c r="GO4" s="116"/>
      <c r="GP4" s="116"/>
      <c r="GQ4" s="116"/>
      <c r="GR4" s="116"/>
      <c r="GS4" s="116"/>
      <c r="GT4" s="116"/>
      <c r="GU4" s="116"/>
      <c r="GV4" s="116"/>
      <c r="GW4" s="116"/>
      <c r="GX4" s="116"/>
      <c r="GY4" s="116"/>
      <c r="GZ4" s="116"/>
      <c r="HA4" s="116"/>
      <c r="HB4" s="116"/>
      <c r="HC4" s="116"/>
      <c r="HD4" s="116"/>
      <c r="HE4" s="116"/>
      <c r="HF4" s="116"/>
      <c r="HG4" s="116"/>
      <c r="HH4" s="116"/>
      <c r="HI4" s="116"/>
      <c r="HJ4" s="116"/>
      <c r="HK4" s="116"/>
      <c r="HL4" s="116"/>
      <c r="HM4" s="116"/>
      <c r="HN4" s="116"/>
      <c r="HO4" s="116"/>
      <c r="HP4" s="116"/>
      <c r="HQ4" s="116"/>
      <c r="HR4" s="116"/>
      <c r="HS4" s="116"/>
      <c r="HT4" s="116"/>
      <c r="HU4" s="116"/>
      <c r="HV4" s="116"/>
      <c r="HW4" s="116"/>
      <c r="HX4" s="116"/>
      <c r="HY4" s="116"/>
      <c r="HZ4" s="116"/>
      <c r="IA4" s="116"/>
      <c r="IB4" s="116"/>
      <c r="IC4" s="116"/>
      <c r="ID4" s="116"/>
      <c r="IE4" s="116"/>
      <c r="IF4" s="116"/>
      <c r="IG4" s="116"/>
      <c r="IH4" s="116"/>
      <c r="II4" s="116"/>
      <c r="IJ4" s="116"/>
      <c r="IK4" s="116"/>
      <c r="IL4" s="116"/>
      <c r="IM4" s="116"/>
      <c r="IN4" s="116"/>
      <c r="IO4" s="116"/>
      <c r="IP4" s="116"/>
      <c r="IQ4" s="116"/>
      <c r="IR4" s="116"/>
      <c r="IS4" s="116"/>
    </row>
    <row r="5" s="113" customFormat="1" ht="22.5" customHeight="1" spans="1:253">
      <c r="A5" s="119"/>
      <c r="B5" s="121"/>
      <c r="C5" s="121"/>
      <c r="D5" s="121"/>
      <c r="E5" s="121"/>
      <c r="F5" s="116"/>
      <c r="G5" s="116"/>
      <c r="H5" s="116"/>
      <c r="I5" s="116"/>
      <c r="J5" s="116"/>
      <c r="K5" s="116"/>
      <c r="L5" s="116"/>
      <c r="M5" s="116"/>
      <c r="N5" s="116"/>
      <c r="O5" s="116"/>
      <c r="P5" s="116"/>
      <c r="Q5" s="116"/>
      <c r="R5" s="116"/>
      <c r="S5" s="116"/>
      <c r="T5" s="116"/>
      <c r="U5" s="116"/>
      <c r="V5" s="116"/>
      <c r="W5" s="116"/>
      <c r="X5" s="116"/>
      <c r="Y5" s="116"/>
      <c r="Z5" s="116"/>
      <c r="AA5" s="116"/>
      <c r="AB5" s="116"/>
      <c r="AC5" s="116"/>
      <c r="AD5" s="116"/>
      <c r="AE5" s="116"/>
      <c r="AF5" s="116"/>
      <c r="AG5" s="116"/>
      <c r="AH5" s="116"/>
      <c r="AI5" s="116"/>
      <c r="AJ5" s="116"/>
      <c r="AK5" s="116"/>
      <c r="AL5" s="116"/>
      <c r="AM5" s="116"/>
      <c r="AN5" s="116"/>
      <c r="AO5" s="116"/>
      <c r="AP5" s="116"/>
      <c r="AQ5" s="116"/>
      <c r="AR5" s="116"/>
      <c r="AS5" s="116"/>
      <c r="AT5" s="116"/>
      <c r="AU5" s="116"/>
      <c r="AV5" s="116"/>
      <c r="AW5" s="116"/>
      <c r="AX5" s="116"/>
      <c r="AY5" s="116"/>
      <c r="AZ5" s="116"/>
      <c r="BA5" s="116"/>
      <c r="BB5" s="116"/>
      <c r="BC5" s="116"/>
      <c r="BD5" s="116"/>
      <c r="BE5" s="116"/>
      <c r="BF5" s="116"/>
      <c r="BG5" s="116"/>
      <c r="BH5" s="116"/>
      <c r="BI5" s="116"/>
      <c r="BJ5" s="116"/>
      <c r="BK5" s="116"/>
      <c r="BL5" s="116"/>
      <c r="BM5" s="116"/>
      <c r="BN5" s="116"/>
      <c r="BO5" s="116"/>
      <c r="BP5" s="116"/>
      <c r="BQ5" s="116"/>
      <c r="BR5" s="116"/>
      <c r="BS5" s="116"/>
      <c r="BT5" s="116"/>
      <c r="BU5" s="116"/>
      <c r="BV5" s="116"/>
      <c r="BW5" s="116"/>
      <c r="BX5" s="116"/>
      <c r="BY5" s="116"/>
      <c r="BZ5" s="116"/>
      <c r="CA5" s="116"/>
      <c r="CB5" s="116"/>
      <c r="CC5" s="116"/>
      <c r="CD5" s="116"/>
      <c r="CE5" s="116"/>
      <c r="CF5" s="116"/>
      <c r="CG5" s="116"/>
      <c r="CH5" s="116"/>
      <c r="CI5" s="116"/>
      <c r="CJ5" s="116"/>
      <c r="CK5" s="116"/>
      <c r="CL5" s="116"/>
      <c r="CM5" s="116"/>
      <c r="CN5" s="116"/>
      <c r="CO5" s="116"/>
      <c r="CP5" s="116"/>
      <c r="CQ5" s="116"/>
      <c r="CR5" s="116"/>
      <c r="CS5" s="116"/>
      <c r="CT5" s="116"/>
      <c r="CU5" s="116"/>
      <c r="CV5" s="116"/>
      <c r="CW5" s="116"/>
      <c r="CX5" s="116"/>
      <c r="CY5" s="116"/>
      <c r="CZ5" s="116"/>
      <c r="DA5" s="116"/>
      <c r="DB5" s="116"/>
      <c r="DC5" s="116"/>
      <c r="DD5" s="116"/>
      <c r="DE5" s="116"/>
      <c r="DF5" s="116"/>
      <c r="DG5" s="116"/>
      <c r="DH5" s="116"/>
      <c r="DI5" s="116"/>
      <c r="DJ5" s="116"/>
      <c r="DK5" s="116"/>
      <c r="DL5" s="116"/>
      <c r="DM5" s="116"/>
      <c r="DN5" s="116"/>
      <c r="DO5" s="116"/>
      <c r="DP5" s="116"/>
      <c r="DQ5" s="116"/>
      <c r="DR5" s="116"/>
      <c r="DS5" s="116"/>
      <c r="DT5" s="116"/>
      <c r="DU5" s="116"/>
      <c r="DV5" s="116"/>
      <c r="DW5" s="116"/>
      <c r="DX5" s="116"/>
      <c r="DY5" s="116"/>
      <c r="DZ5" s="116"/>
      <c r="EA5" s="116"/>
      <c r="EB5" s="116"/>
      <c r="EC5" s="116"/>
      <c r="ED5" s="116"/>
      <c r="EE5" s="116"/>
      <c r="EF5" s="116"/>
      <c r="EG5" s="116"/>
      <c r="EH5" s="116"/>
      <c r="EI5" s="116"/>
      <c r="EJ5" s="116"/>
      <c r="EK5" s="116"/>
      <c r="EL5" s="116"/>
      <c r="EM5" s="116"/>
      <c r="EN5" s="116"/>
      <c r="EO5" s="116"/>
      <c r="EP5" s="116"/>
      <c r="EQ5" s="116"/>
      <c r="ER5" s="116"/>
      <c r="ES5" s="116"/>
      <c r="ET5" s="116"/>
      <c r="EU5" s="116"/>
      <c r="EV5" s="116"/>
      <c r="EW5" s="116"/>
      <c r="EX5" s="116"/>
      <c r="EY5" s="116"/>
      <c r="EZ5" s="116"/>
      <c r="FA5" s="116"/>
      <c r="FB5" s="116"/>
      <c r="FC5" s="116"/>
      <c r="FD5" s="116"/>
      <c r="FE5" s="116"/>
      <c r="FF5" s="116"/>
      <c r="FG5" s="116"/>
      <c r="FH5" s="116"/>
      <c r="FI5" s="116"/>
      <c r="FJ5" s="116"/>
      <c r="FK5" s="116"/>
      <c r="FL5" s="116"/>
      <c r="FM5" s="116"/>
      <c r="FN5" s="116"/>
      <c r="FO5" s="116"/>
      <c r="FP5" s="116"/>
      <c r="FQ5" s="116"/>
      <c r="FR5" s="116"/>
      <c r="FS5" s="116"/>
      <c r="FT5" s="116"/>
      <c r="FU5" s="116"/>
      <c r="FV5" s="116"/>
      <c r="FW5" s="116"/>
      <c r="FX5" s="116"/>
      <c r="FY5" s="116"/>
      <c r="FZ5" s="116"/>
      <c r="GA5" s="116"/>
      <c r="GB5" s="116"/>
      <c r="GC5" s="116"/>
      <c r="GD5" s="116"/>
      <c r="GE5" s="116"/>
      <c r="GF5" s="116"/>
      <c r="GG5" s="116"/>
      <c r="GH5" s="116"/>
      <c r="GI5" s="116"/>
      <c r="GJ5" s="116"/>
      <c r="GK5" s="116"/>
      <c r="GL5" s="116"/>
      <c r="GM5" s="116"/>
      <c r="GN5" s="116"/>
      <c r="GO5" s="116"/>
      <c r="GP5" s="116"/>
      <c r="GQ5" s="116"/>
      <c r="GR5" s="116"/>
      <c r="GS5" s="116"/>
      <c r="GT5" s="116"/>
      <c r="GU5" s="116"/>
      <c r="GV5" s="116"/>
      <c r="GW5" s="116"/>
      <c r="GX5" s="116"/>
      <c r="GY5" s="116"/>
      <c r="GZ5" s="116"/>
      <c r="HA5" s="116"/>
      <c r="HB5" s="116"/>
      <c r="HC5" s="116"/>
      <c r="HD5" s="116"/>
      <c r="HE5" s="116"/>
      <c r="HF5" s="116"/>
      <c r="HG5" s="116"/>
      <c r="HH5" s="116"/>
      <c r="HI5" s="116"/>
      <c r="HJ5" s="116"/>
      <c r="HK5" s="116"/>
      <c r="HL5" s="116"/>
      <c r="HM5" s="116"/>
      <c r="HN5" s="116"/>
      <c r="HO5" s="116"/>
      <c r="HP5" s="116"/>
      <c r="HQ5" s="116"/>
      <c r="HR5" s="116"/>
      <c r="HS5" s="116"/>
      <c r="HT5" s="116"/>
      <c r="HU5" s="116"/>
      <c r="HV5" s="116"/>
      <c r="HW5" s="116"/>
      <c r="HX5" s="116"/>
      <c r="HY5" s="116"/>
      <c r="HZ5" s="116"/>
      <c r="IA5" s="116"/>
      <c r="IB5" s="116"/>
      <c r="IC5" s="116"/>
      <c r="ID5" s="116"/>
      <c r="IE5" s="116"/>
      <c r="IF5" s="116"/>
      <c r="IG5" s="116"/>
      <c r="IH5" s="116"/>
      <c r="II5" s="116"/>
      <c r="IJ5" s="116"/>
      <c r="IK5" s="116"/>
      <c r="IL5" s="116"/>
      <c r="IM5" s="116"/>
      <c r="IN5" s="116"/>
      <c r="IO5" s="116"/>
      <c r="IP5" s="116"/>
      <c r="IQ5" s="116"/>
      <c r="IR5" s="116"/>
      <c r="IS5" s="116"/>
    </row>
    <row r="6" s="113" customFormat="1" ht="22.5" customHeight="1" spans="1:253">
      <c r="A6" s="119">
        <v>2300911</v>
      </c>
      <c r="B6" s="120" t="s">
        <v>323</v>
      </c>
      <c r="C6" s="121"/>
      <c r="D6" s="121"/>
      <c r="E6" s="121"/>
      <c r="F6" s="116"/>
      <c r="G6" s="116"/>
      <c r="H6" s="116"/>
      <c r="I6" s="116"/>
      <c r="J6" s="116"/>
      <c r="K6" s="116"/>
      <c r="L6" s="116"/>
      <c r="M6" s="116"/>
      <c r="N6" s="116"/>
      <c r="O6" s="116"/>
      <c r="P6" s="116"/>
      <c r="Q6" s="116"/>
      <c r="R6" s="116"/>
      <c r="S6" s="116"/>
      <c r="T6" s="116"/>
      <c r="U6" s="116"/>
      <c r="V6" s="116"/>
      <c r="W6" s="116"/>
      <c r="X6" s="116"/>
      <c r="Y6" s="116"/>
      <c r="Z6" s="116"/>
      <c r="AA6" s="116"/>
      <c r="AB6" s="116"/>
      <c r="AC6" s="116"/>
      <c r="AD6" s="116"/>
      <c r="AE6" s="116"/>
      <c r="AF6" s="116"/>
      <c r="AG6" s="116"/>
      <c r="AH6" s="116"/>
      <c r="AI6" s="116"/>
      <c r="AJ6" s="116"/>
      <c r="AK6" s="116"/>
      <c r="AL6" s="116"/>
      <c r="AM6" s="116"/>
      <c r="AN6" s="116"/>
      <c r="AO6" s="116"/>
      <c r="AP6" s="116"/>
      <c r="AQ6" s="116"/>
      <c r="AR6" s="116"/>
      <c r="AS6" s="116"/>
      <c r="AT6" s="116"/>
      <c r="AU6" s="116"/>
      <c r="AV6" s="116"/>
      <c r="AW6" s="116"/>
      <c r="AX6" s="116"/>
      <c r="AY6" s="116"/>
      <c r="AZ6" s="116"/>
      <c r="BA6" s="116"/>
      <c r="BB6" s="116"/>
      <c r="BC6" s="116"/>
      <c r="BD6" s="116"/>
      <c r="BE6" s="116"/>
      <c r="BF6" s="116"/>
      <c r="BG6" s="116"/>
      <c r="BH6" s="116"/>
      <c r="BI6" s="116"/>
      <c r="BJ6" s="116"/>
      <c r="BK6" s="116"/>
      <c r="BL6" s="116"/>
      <c r="BM6" s="116"/>
      <c r="BN6" s="116"/>
      <c r="BO6" s="116"/>
      <c r="BP6" s="116"/>
      <c r="BQ6" s="116"/>
      <c r="BR6" s="116"/>
      <c r="BS6" s="116"/>
      <c r="BT6" s="116"/>
      <c r="BU6" s="116"/>
      <c r="BV6" s="116"/>
      <c r="BW6" s="116"/>
      <c r="BX6" s="116"/>
      <c r="BY6" s="116"/>
      <c r="BZ6" s="116"/>
      <c r="CA6" s="116"/>
      <c r="CB6" s="116"/>
      <c r="CC6" s="116"/>
      <c r="CD6" s="116"/>
      <c r="CE6" s="116"/>
      <c r="CF6" s="116"/>
      <c r="CG6" s="116"/>
      <c r="CH6" s="116"/>
      <c r="CI6" s="116"/>
      <c r="CJ6" s="116"/>
      <c r="CK6" s="116"/>
      <c r="CL6" s="116"/>
      <c r="CM6" s="116"/>
      <c r="CN6" s="116"/>
      <c r="CO6" s="116"/>
      <c r="CP6" s="116"/>
      <c r="CQ6" s="116"/>
      <c r="CR6" s="116"/>
      <c r="CS6" s="116"/>
      <c r="CT6" s="116"/>
      <c r="CU6" s="116"/>
      <c r="CV6" s="116"/>
      <c r="CW6" s="116"/>
      <c r="CX6" s="116"/>
      <c r="CY6" s="116"/>
      <c r="CZ6" s="116"/>
      <c r="DA6" s="116"/>
      <c r="DB6" s="116"/>
      <c r="DC6" s="116"/>
      <c r="DD6" s="116"/>
      <c r="DE6" s="116"/>
      <c r="DF6" s="116"/>
      <c r="DG6" s="116"/>
      <c r="DH6" s="116"/>
      <c r="DI6" s="116"/>
      <c r="DJ6" s="116"/>
      <c r="DK6" s="116"/>
      <c r="DL6" s="116"/>
      <c r="DM6" s="116"/>
      <c r="DN6" s="116"/>
      <c r="DO6" s="116"/>
      <c r="DP6" s="116"/>
      <c r="DQ6" s="116"/>
      <c r="DR6" s="116"/>
      <c r="DS6" s="116"/>
      <c r="DT6" s="116"/>
      <c r="DU6" s="116"/>
      <c r="DV6" s="116"/>
      <c r="DW6" s="116"/>
      <c r="DX6" s="116"/>
      <c r="DY6" s="116"/>
      <c r="DZ6" s="116"/>
      <c r="EA6" s="116"/>
      <c r="EB6" s="116"/>
      <c r="EC6" s="116"/>
      <c r="ED6" s="116"/>
      <c r="EE6" s="116"/>
      <c r="EF6" s="116"/>
      <c r="EG6" s="116"/>
      <c r="EH6" s="116"/>
      <c r="EI6" s="116"/>
      <c r="EJ6" s="116"/>
      <c r="EK6" s="116"/>
      <c r="EL6" s="116"/>
      <c r="EM6" s="116"/>
      <c r="EN6" s="116"/>
      <c r="EO6" s="116"/>
      <c r="EP6" s="116"/>
      <c r="EQ6" s="116"/>
      <c r="ER6" s="116"/>
      <c r="ES6" s="116"/>
      <c r="ET6" s="116"/>
      <c r="EU6" s="116"/>
      <c r="EV6" s="116"/>
      <c r="EW6" s="116"/>
      <c r="EX6" s="116"/>
      <c r="EY6" s="116"/>
      <c r="EZ6" s="116"/>
      <c r="FA6" s="116"/>
      <c r="FB6" s="116"/>
      <c r="FC6" s="116"/>
      <c r="FD6" s="116"/>
      <c r="FE6" s="116"/>
      <c r="FF6" s="116"/>
      <c r="FG6" s="116"/>
      <c r="FH6" s="116"/>
      <c r="FI6" s="116"/>
      <c r="FJ6" s="116"/>
      <c r="FK6" s="116"/>
      <c r="FL6" s="116"/>
      <c r="FM6" s="116"/>
      <c r="FN6" s="116"/>
      <c r="FO6" s="116"/>
      <c r="FP6" s="116"/>
      <c r="FQ6" s="116"/>
      <c r="FR6" s="116"/>
      <c r="FS6" s="116"/>
      <c r="FT6" s="116"/>
      <c r="FU6" s="116"/>
      <c r="FV6" s="116"/>
      <c r="FW6" s="116"/>
      <c r="FX6" s="116"/>
      <c r="FY6" s="116"/>
      <c r="FZ6" s="116"/>
      <c r="GA6" s="116"/>
      <c r="GB6" s="116"/>
      <c r="GC6" s="116"/>
      <c r="GD6" s="116"/>
      <c r="GE6" s="116"/>
      <c r="GF6" s="116"/>
      <c r="GG6" s="116"/>
      <c r="GH6" s="116"/>
      <c r="GI6" s="116"/>
      <c r="GJ6" s="116"/>
      <c r="GK6" s="116"/>
      <c r="GL6" s="116"/>
      <c r="GM6" s="116"/>
      <c r="GN6" s="116"/>
      <c r="GO6" s="116"/>
      <c r="GP6" s="116"/>
      <c r="GQ6" s="116"/>
      <c r="GR6" s="116"/>
      <c r="GS6" s="116"/>
      <c r="GT6" s="116"/>
      <c r="GU6" s="116"/>
      <c r="GV6" s="116"/>
      <c r="GW6" s="116"/>
      <c r="GX6" s="116"/>
      <c r="GY6" s="116"/>
      <c r="GZ6" s="116"/>
      <c r="HA6" s="116"/>
      <c r="HB6" s="116"/>
      <c r="HC6" s="116"/>
      <c r="HD6" s="116"/>
      <c r="HE6" s="116"/>
      <c r="HF6" s="116"/>
      <c r="HG6" s="116"/>
      <c r="HH6" s="116"/>
      <c r="HI6" s="116"/>
      <c r="HJ6" s="116"/>
      <c r="HK6" s="116"/>
      <c r="HL6" s="116"/>
      <c r="HM6" s="116"/>
      <c r="HN6" s="116"/>
      <c r="HO6" s="116"/>
      <c r="HP6" s="116"/>
      <c r="HQ6" s="116"/>
      <c r="HR6" s="116"/>
      <c r="HS6" s="116"/>
      <c r="HT6" s="116"/>
      <c r="HU6" s="116"/>
      <c r="HV6" s="116"/>
      <c r="HW6" s="116"/>
      <c r="HX6" s="116"/>
      <c r="HY6" s="116"/>
      <c r="HZ6" s="116"/>
      <c r="IA6" s="116"/>
      <c r="IB6" s="116"/>
      <c r="IC6" s="116"/>
      <c r="ID6" s="116"/>
      <c r="IE6" s="116"/>
      <c r="IF6" s="116"/>
      <c r="IG6" s="116"/>
      <c r="IH6" s="116"/>
      <c r="II6" s="116"/>
      <c r="IJ6" s="116"/>
      <c r="IK6" s="116"/>
      <c r="IL6" s="116"/>
      <c r="IM6" s="116"/>
      <c r="IN6" s="116"/>
      <c r="IO6" s="116"/>
      <c r="IP6" s="116"/>
      <c r="IQ6" s="116"/>
      <c r="IR6" s="116"/>
      <c r="IS6" s="116"/>
    </row>
    <row r="7" s="113" customFormat="1" ht="22.5" customHeight="1" spans="1:253">
      <c r="A7" s="119"/>
      <c r="B7" s="120"/>
      <c r="C7" s="121"/>
      <c r="D7" s="121"/>
      <c r="E7" s="121"/>
      <c r="F7" s="116"/>
      <c r="G7" s="116"/>
      <c r="H7" s="116"/>
      <c r="I7" s="116"/>
      <c r="J7" s="116"/>
      <c r="K7" s="116"/>
      <c r="L7" s="116"/>
      <c r="M7" s="116"/>
      <c r="N7" s="116"/>
      <c r="O7" s="116"/>
      <c r="P7" s="116"/>
      <c r="Q7" s="116"/>
      <c r="R7" s="116"/>
      <c r="S7" s="116"/>
      <c r="T7" s="116"/>
      <c r="U7" s="116"/>
      <c r="V7" s="116"/>
      <c r="W7" s="116"/>
      <c r="X7" s="116"/>
      <c r="Y7" s="116"/>
      <c r="Z7" s="116"/>
      <c r="AA7" s="116"/>
      <c r="AB7" s="116"/>
      <c r="AC7" s="116"/>
      <c r="AD7" s="116"/>
      <c r="AE7" s="116"/>
      <c r="AF7" s="116"/>
      <c r="AG7" s="116"/>
      <c r="AH7" s="116"/>
      <c r="AI7" s="116"/>
      <c r="AJ7" s="116"/>
      <c r="AK7" s="116"/>
      <c r="AL7" s="116"/>
      <c r="AM7" s="116"/>
      <c r="AN7" s="116"/>
      <c r="AO7" s="116"/>
      <c r="AP7" s="116"/>
      <c r="AQ7" s="116"/>
      <c r="AR7" s="116"/>
      <c r="AS7" s="116"/>
      <c r="AT7" s="116"/>
      <c r="AU7" s="116"/>
      <c r="AV7" s="116"/>
      <c r="AW7" s="116"/>
      <c r="AX7" s="116"/>
      <c r="AY7" s="116"/>
      <c r="AZ7" s="116"/>
      <c r="BA7" s="116"/>
      <c r="BB7" s="116"/>
      <c r="BC7" s="116"/>
      <c r="BD7" s="116"/>
      <c r="BE7" s="116"/>
      <c r="BF7" s="116"/>
      <c r="BG7" s="116"/>
      <c r="BH7" s="116"/>
      <c r="BI7" s="116"/>
      <c r="BJ7" s="116"/>
      <c r="BK7" s="116"/>
      <c r="BL7" s="116"/>
      <c r="BM7" s="116"/>
      <c r="BN7" s="116"/>
      <c r="BO7" s="116"/>
      <c r="BP7" s="116"/>
      <c r="BQ7" s="116"/>
      <c r="BR7" s="116"/>
      <c r="BS7" s="116"/>
      <c r="BT7" s="116"/>
      <c r="BU7" s="116"/>
      <c r="BV7" s="116"/>
      <c r="BW7" s="116"/>
      <c r="BX7" s="116"/>
      <c r="BY7" s="116"/>
      <c r="BZ7" s="116"/>
      <c r="CA7" s="116"/>
      <c r="CB7" s="116"/>
      <c r="CC7" s="116"/>
      <c r="CD7" s="116"/>
      <c r="CE7" s="116"/>
      <c r="CF7" s="116"/>
      <c r="CG7" s="116"/>
      <c r="CH7" s="116"/>
      <c r="CI7" s="116"/>
      <c r="CJ7" s="116"/>
      <c r="CK7" s="116"/>
      <c r="CL7" s="116"/>
      <c r="CM7" s="116"/>
      <c r="CN7" s="116"/>
      <c r="CO7" s="116"/>
      <c r="CP7" s="116"/>
      <c r="CQ7" s="116"/>
      <c r="CR7" s="116"/>
      <c r="CS7" s="116"/>
      <c r="CT7" s="116"/>
      <c r="CU7" s="116"/>
      <c r="CV7" s="116"/>
      <c r="CW7" s="116"/>
      <c r="CX7" s="116"/>
      <c r="CY7" s="116"/>
      <c r="CZ7" s="116"/>
      <c r="DA7" s="116"/>
      <c r="DB7" s="116"/>
      <c r="DC7" s="116"/>
      <c r="DD7" s="116"/>
      <c r="DE7" s="116"/>
      <c r="DF7" s="116"/>
      <c r="DG7" s="116"/>
      <c r="DH7" s="116"/>
      <c r="DI7" s="116"/>
      <c r="DJ7" s="116"/>
      <c r="DK7" s="116"/>
      <c r="DL7" s="116"/>
      <c r="DM7" s="116"/>
      <c r="DN7" s="116"/>
      <c r="DO7" s="116"/>
      <c r="DP7" s="116"/>
      <c r="DQ7" s="116"/>
      <c r="DR7" s="116"/>
      <c r="DS7" s="116"/>
      <c r="DT7" s="116"/>
      <c r="DU7" s="116"/>
      <c r="DV7" s="116"/>
      <c r="DW7" s="116"/>
      <c r="DX7" s="116"/>
      <c r="DY7" s="116"/>
      <c r="DZ7" s="116"/>
      <c r="EA7" s="116"/>
      <c r="EB7" s="116"/>
      <c r="EC7" s="116"/>
      <c r="ED7" s="116"/>
      <c r="EE7" s="116"/>
      <c r="EF7" s="116"/>
      <c r="EG7" s="116"/>
      <c r="EH7" s="116"/>
      <c r="EI7" s="116"/>
      <c r="EJ7" s="116"/>
      <c r="EK7" s="116"/>
      <c r="EL7" s="116"/>
      <c r="EM7" s="116"/>
      <c r="EN7" s="116"/>
      <c r="EO7" s="116"/>
      <c r="EP7" s="116"/>
      <c r="EQ7" s="116"/>
      <c r="ER7" s="116"/>
      <c r="ES7" s="116"/>
      <c r="ET7" s="116"/>
      <c r="EU7" s="116"/>
      <c r="EV7" s="116"/>
      <c r="EW7" s="116"/>
      <c r="EX7" s="116"/>
      <c r="EY7" s="116"/>
      <c r="EZ7" s="116"/>
      <c r="FA7" s="116"/>
      <c r="FB7" s="116"/>
      <c r="FC7" s="116"/>
      <c r="FD7" s="116"/>
      <c r="FE7" s="116"/>
      <c r="FF7" s="116"/>
      <c r="FG7" s="116"/>
      <c r="FH7" s="116"/>
      <c r="FI7" s="116"/>
      <c r="FJ7" s="116"/>
      <c r="FK7" s="116"/>
      <c r="FL7" s="116"/>
      <c r="FM7" s="116"/>
      <c r="FN7" s="116"/>
      <c r="FO7" s="116"/>
      <c r="FP7" s="116"/>
      <c r="FQ7" s="116"/>
      <c r="FR7" s="116"/>
      <c r="FS7" s="116"/>
      <c r="FT7" s="116"/>
      <c r="FU7" s="116"/>
      <c r="FV7" s="116"/>
      <c r="FW7" s="116"/>
      <c r="FX7" s="116"/>
      <c r="FY7" s="116"/>
      <c r="FZ7" s="116"/>
      <c r="GA7" s="116"/>
      <c r="GB7" s="116"/>
      <c r="GC7" s="116"/>
      <c r="GD7" s="116"/>
      <c r="GE7" s="116"/>
      <c r="GF7" s="116"/>
      <c r="GG7" s="116"/>
      <c r="GH7" s="116"/>
      <c r="GI7" s="116"/>
      <c r="GJ7" s="116"/>
      <c r="GK7" s="116"/>
      <c r="GL7" s="116"/>
      <c r="GM7" s="116"/>
      <c r="GN7" s="116"/>
      <c r="GO7" s="116"/>
      <c r="GP7" s="116"/>
      <c r="GQ7" s="116"/>
      <c r="GR7" s="116"/>
      <c r="GS7" s="116"/>
      <c r="GT7" s="116"/>
      <c r="GU7" s="116"/>
      <c r="GV7" s="116"/>
      <c r="GW7" s="116"/>
      <c r="GX7" s="116"/>
      <c r="GY7" s="116"/>
      <c r="GZ7" s="116"/>
      <c r="HA7" s="116"/>
      <c r="HB7" s="116"/>
      <c r="HC7" s="116"/>
      <c r="HD7" s="116"/>
      <c r="HE7" s="116"/>
      <c r="HF7" s="116"/>
      <c r="HG7" s="116"/>
      <c r="HH7" s="116"/>
      <c r="HI7" s="116"/>
      <c r="HJ7" s="116"/>
      <c r="HK7" s="116"/>
      <c r="HL7" s="116"/>
      <c r="HM7" s="116"/>
      <c r="HN7" s="116"/>
      <c r="HO7" s="116"/>
      <c r="HP7" s="116"/>
      <c r="HQ7" s="116"/>
      <c r="HR7" s="116"/>
      <c r="HS7" s="116"/>
      <c r="HT7" s="116"/>
      <c r="HU7" s="116"/>
      <c r="HV7" s="116"/>
      <c r="HW7" s="116"/>
      <c r="HX7" s="116"/>
      <c r="HY7" s="116"/>
      <c r="HZ7" s="116"/>
      <c r="IA7" s="116"/>
      <c r="IB7" s="116"/>
      <c r="IC7" s="116"/>
      <c r="ID7" s="116"/>
      <c r="IE7" s="116"/>
      <c r="IF7" s="116"/>
      <c r="IG7" s="116"/>
      <c r="IH7" s="116"/>
      <c r="II7" s="116"/>
      <c r="IJ7" s="116"/>
      <c r="IK7" s="116"/>
      <c r="IL7" s="116"/>
      <c r="IM7" s="116"/>
      <c r="IN7" s="116"/>
      <c r="IO7" s="116"/>
      <c r="IP7" s="116"/>
      <c r="IQ7" s="116"/>
      <c r="IR7" s="116"/>
      <c r="IS7" s="116"/>
    </row>
    <row r="8" s="113" customFormat="1" ht="22.5" customHeight="1" spans="1:253">
      <c r="A8" s="119">
        <v>2300916</v>
      </c>
      <c r="B8" s="120" t="s">
        <v>324</v>
      </c>
      <c r="C8" s="121"/>
      <c r="D8" s="121"/>
      <c r="E8" s="121"/>
      <c r="F8" s="116"/>
      <c r="G8" s="116"/>
      <c r="H8" s="116"/>
      <c r="I8" s="116"/>
      <c r="J8" s="116"/>
      <c r="K8" s="116"/>
      <c r="L8" s="116"/>
      <c r="M8" s="116"/>
      <c r="N8" s="116"/>
      <c r="O8" s="116"/>
      <c r="P8" s="116"/>
      <c r="Q8" s="116"/>
      <c r="R8" s="116"/>
      <c r="S8" s="116"/>
      <c r="T8" s="116"/>
      <c r="U8" s="116"/>
      <c r="V8" s="116"/>
      <c r="W8" s="116"/>
      <c r="X8" s="116"/>
      <c r="Y8" s="116"/>
      <c r="Z8" s="116"/>
      <c r="AA8" s="116"/>
      <c r="AB8" s="116"/>
      <c r="AC8" s="116"/>
      <c r="AD8" s="116"/>
      <c r="AE8" s="116"/>
      <c r="AF8" s="116"/>
      <c r="AG8" s="116"/>
      <c r="AH8" s="116"/>
      <c r="AI8" s="116"/>
      <c r="AJ8" s="116"/>
      <c r="AK8" s="116"/>
      <c r="AL8" s="116"/>
      <c r="AM8" s="116"/>
      <c r="AN8" s="116"/>
      <c r="AO8" s="116"/>
      <c r="AP8" s="116"/>
      <c r="AQ8" s="116"/>
      <c r="AR8" s="116"/>
      <c r="AS8" s="116"/>
      <c r="AT8" s="116"/>
      <c r="AU8" s="116"/>
      <c r="AV8" s="116"/>
      <c r="AW8" s="116"/>
      <c r="AX8" s="116"/>
      <c r="AY8" s="116"/>
      <c r="AZ8" s="116"/>
      <c r="BA8" s="116"/>
      <c r="BB8" s="116"/>
      <c r="BC8" s="116"/>
      <c r="BD8" s="116"/>
      <c r="BE8" s="116"/>
      <c r="BF8" s="116"/>
      <c r="BG8" s="116"/>
      <c r="BH8" s="116"/>
      <c r="BI8" s="116"/>
      <c r="BJ8" s="116"/>
      <c r="BK8" s="116"/>
      <c r="BL8" s="116"/>
      <c r="BM8" s="116"/>
      <c r="BN8" s="116"/>
      <c r="BO8" s="116"/>
      <c r="BP8" s="116"/>
      <c r="BQ8" s="116"/>
      <c r="BR8" s="116"/>
      <c r="BS8" s="116"/>
      <c r="BT8" s="116"/>
      <c r="BU8" s="116"/>
      <c r="BV8" s="116"/>
      <c r="BW8" s="116"/>
      <c r="BX8" s="116"/>
      <c r="BY8" s="116"/>
      <c r="BZ8" s="116"/>
      <c r="CA8" s="116"/>
      <c r="CB8" s="116"/>
      <c r="CC8" s="116"/>
      <c r="CD8" s="116"/>
      <c r="CE8" s="116"/>
      <c r="CF8" s="116"/>
      <c r="CG8" s="116"/>
      <c r="CH8" s="116"/>
      <c r="CI8" s="116"/>
      <c r="CJ8" s="116"/>
      <c r="CK8" s="116"/>
      <c r="CL8" s="116"/>
      <c r="CM8" s="116"/>
      <c r="CN8" s="116"/>
      <c r="CO8" s="116"/>
      <c r="CP8" s="116"/>
      <c r="CQ8" s="116"/>
      <c r="CR8" s="116"/>
      <c r="CS8" s="116"/>
      <c r="CT8" s="116"/>
      <c r="CU8" s="116"/>
      <c r="CV8" s="116"/>
      <c r="CW8" s="116"/>
      <c r="CX8" s="116"/>
      <c r="CY8" s="116"/>
      <c r="CZ8" s="116"/>
      <c r="DA8" s="116"/>
      <c r="DB8" s="116"/>
      <c r="DC8" s="116"/>
      <c r="DD8" s="116"/>
      <c r="DE8" s="116"/>
      <c r="DF8" s="116"/>
      <c r="DG8" s="116"/>
      <c r="DH8" s="116"/>
      <c r="DI8" s="116"/>
      <c r="DJ8" s="116"/>
      <c r="DK8" s="116"/>
      <c r="DL8" s="116"/>
      <c r="DM8" s="116"/>
      <c r="DN8" s="116"/>
      <c r="DO8" s="116"/>
      <c r="DP8" s="116"/>
      <c r="DQ8" s="116"/>
      <c r="DR8" s="116"/>
      <c r="DS8" s="116"/>
      <c r="DT8" s="116"/>
      <c r="DU8" s="116"/>
      <c r="DV8" s="116"/>
      <c r="DW8" s="116"/>
      <c r="DX8" s="116"/>
      <c r="DY8" s="116"/>
      <c r="DZ8" s="116"/>
      <c r="EA8" s="116"/>
      <c r="EB8" s="116"/>
      <c r="EC8" s="116"/>
      <c r="ED8" s="116"/>
      <c r="EE8" s="116"/>
      <c r="EF8" s="116"/>
      <c r="EG8" s="116"/>
      <c r="EH8" s="116"/>
      <c r="EI8" s="116"/>
      <c r="EJ8" s="116"/>
      <c r="EK8" s="116"/>
      <c r="EL8" s="116"/>
      <c r="EM8" s="116"/>
      <c r="EN8" s="116"/>
      <c r="EO8" s="116"/>
      <c r="EP8" s="116"/>
      <c r="EQ8" s="116"/>
      <c r="ER8" s="116"/>
      <c r="ES8" s="116"/>
      <c r="ET8" s="116"/>
      <c r="EU8" s="116"/>
      <c r="EV8" s="116"/>
      <c r="EW8" s="116"/>
      <c r="EX8" s="116"/>
      <c r="EY8" s="116"/>
      <c r="EZ8" s="116"/>
      <c r="FA8" s="116"/>
      <c r="FB8" s="116"/>
      <c r="FC8" s="116"/>
      <c r="FD8" s="116"/>
      <c r="FE8" s="116"/>
      <c r="FF8" s="116"/>
      <c r="FG8" s="116"/>
      <c r="FH8" s="116"/>
      <c r="FI8" s="116"/>
      <c r="FJ8" s="116"/>
      <c r="FK8" s="116"/>
      <c r="FL8" s="116"/>
      <c r="FM8" s="116"/>
      <c r="FN8" s="116"/>
      <c r="FO8" s="116"/>
      <c r="FP8" s="116"/>
      <c r="FQ8" s="116"/>
      <c r="FR8" s="116"/>
      <c r="FS8" s="116"/>
      <c r="FT8" s="116"/>
      <c r="FU8" s="116"/>
      <c r="FV8" s="116"/>
      <c r="FW8" s="116"/>
      <c r="FX8" s="116"/>
      <c r="FY8" s="116"/>
      <c r="FZ8" s="116"/>
      <c r="GA8" s="116"/>
      <c r="GB8" s="116"/>
      <c r="GC8" s="116"/>
      <c r="GD8" s="116"/>
      <c r="GE8" s="116"/>
      <c r="GF8" s="116"/>
      <c r="GG8" s="116"/>
      <c r="GH8" s="116"/>
      <c r="GI8" s="116"/>
      <c r="GJ8" s="116"/>
      <c r="GK8" s="116"/>
      <c r="GL8" s="116"/>
      <c r="GM8" s="116"/>
      <c r="GN8" s="116"/>
      <c r="GO8" s="116"/>
      <c r="GP8" s="116"/>
      <c r="GQ8" s="116"/>
      <c r="GR8" s="116"/>
      <c r="GS8" s="116"/>
      <c r="GT8" s="116"/>
      <c r="GU8" s="116"/>
      <c r="GV8" s="116"/>
      <c r="GW8" s="116"/>
      <c r="GX8" s="116"/>
      <c r="GY8" s="116"/>
      <c r="GZ8" s="116"/>
      <c r="HA8" s="116"/>
      <c r="HB8" s="116"/>
      <c r="HC8" s="116"/>
      <c r="HD8" s="116"/>
      <c r="HE8" s="116"/>
      <c r="HF8" s="116"/>
      <c r="HG8" s="116"/>
      <c r="HH8" s="116"/>
      <c r="HI8" s="116"/>
      <c r="HJ8" s="116"/>
      <c r="HK8" s="116"/>
      <c r="HL8" s="116"/>
      <c r="HM8" s="116"/>
      <c r="HN8" s="116"/>
      <c r="HO8" s="116"/>
      <c r="HP8" s="116"/>
      <c r="HQ8" s="116"/>
      <c r="HR8" s="116"/>
      <c r="HS8" s="116"/>
      <c r="HT8" s="116"/>
      <c r="HU8" s="116"/>
      <c r="HV8" s="116"/>
      <c r="HW8" s="116"/>
      <c r="HX8" s="116"/>
      <c r="HY8" s="116"/>
      <c r="HZ8" s="116"/>
      <c r="IA8" s="116"/>
      <c r="IB8" s="116"/>
      <c r="IC8" s="116"/>
      <c r="ID8" s="116"/>
      <c r="IE8" s="116"/>
      <c r="IF8" s="116"/>
      <c r="IG8" s="116"/>
      <c r="IH8" s="116"/>
      <c r="II8" s="116"/>
      <c r="IJ8" s="116"/>
      <c r="IK8" s="116"/>
      <c r="IL8" s="116"/>
      <c r="IM8" s="116"/>
      <c r="IN8" s="116"/>
      <c r="IO8" s="116"/>
      <c r="IP8" s="116"/>
      <c r="IQ8" s="116"/>
      <c r="IR8" s="116"/>
      <c r="IS8" s="116"/>
    </row>
    <row r="9" s="113" customFormat="1" ht="22.5" customHeight="1" spans="1:253">
      <c r="A9" s="119"/>
      <c r="B9" s="120"/>
      <c r="C9" s="121"/>
      <c r="D9" s="121"/>
      <c r="E9" s="121"/>
      <c r="F9" s="116"/>
      <c r="G9" s="116"/>
      <c r="H9" s="116"/>
      <c r="I9" s="116"/>
      <c r="J9" s="116"/>
      <c r="K9" s="116"/>
      <c r="L9" s="116"/>
      <c r="M9" s="116"/>
      <c r="N9" s="116"/>
      <c r="O9" s="116"/>
      <c r="P9" s="116"/>
      <c r="Q9" s="116"/>
      <c r="R9" s="116"/>
      <c r="S9" s="116"/>
      <c r="T9" s="116"/>
      <c r="U9" s="116"/>
      <c r="V9" s="116"/>
      <c r="W9" s="116"/>
      <c r="X9" s="116"/>
      <c r="Y9" s="116"/>
      <c r="Z9" s="116"/>
      <c r="AA9" s="116"/>
      <c r="AB9" s="116"/>
      <c r="AC9" s="116"/>
      <c r="AD9" s="116"/>
      <c r="AE9" s="116"/>
      <c r="AF9" s="116"/>
      <c r="AG9" s="116"/>
      <c r="AH9" s="116"/>
      <c r="AI9" s="116"/>
      <c r="AJ9" s="116"/>
      <c r="AK9" s="116"/>
      <c r="AL9" s="116"/>
      <c r="AM9" s="116"/>
      <c r="AN9" s="116"/>
      <c r="AO9" s="116"/>
      <c r="AP9" s="116"/>
      <c r="AQ9" s="116"/>
      <c r="AR9" s="116"/>
      <c r="AS9" s="116"/>
      <c r="AT9" s="116"/>
      <c r="AU9" s="116"/>
      <c r="AV9" s="116"/>
      <c r="AW9" s="116"/>
      <c r="AX9" s="116"/>
      <c r="AY9" s="116"/>
      <c r="AZ9" s="116"/>
      <c r="BA9" s="116"/>
      <c r="BB9" s="116"/>
      <c r="BC9" s="116"/>
      <c r="BD9" s="116"/>
      <c r="BE9" s="116"/>
      <c r="BF9" s="116"/>
      <c r="BG9" s="116"/>
      <c r="BH9" s="116"/>
      <c r="BI9" s="116"/>
      <c r="BJ9" s="116"/>
      <c r="BK9" s="116"/>
      <c r="BL9" s="116"/>
      <c r="BM9" s="116"/>
      <c r="BN9" s="116"/>
      <c r="BO9" s="116"/>
      <c r="BP9" s="116"/>
      <c r="BQ9" s="116"/>
      <c r="BR9" s="116"/>
      <c r="BS9" s="116"/>
      <c r="BT9" s="116"/>
      <c r="BU9" s="116"/>
      <c r="BV9" s="116"/>
      <c r="BW9" s="116"/>
      <c r="BX9" s="116"/>
      <c r="BY9" s="116"/>
      <c r="BZ9" s="116"/>
      <c r="CA9" s="116"/>
      <c r="CB9" s="116"/>
      <c r="CC9" s="116"/>
      <c r="CD9" s="116"/>
      <c r="CE9" s="116"/>
      <c r="CF9" s="116"/>
      <c r="CG9" s="116"/>
      <c r="CH9" s="116"/>
      <c r="CI9" s="116"/>
      <c r="CJ9" s="116"/>
      <c r="CK9" s="116"/>
      <c r="CL9" s="116"/>
      <c r="CM9" s="116"/>
      <c r="CN9" s="116"/>
      <c r="CO9" s="116"/>
      <c r="CP9" s="116"/>
      <c r="CQ9" s="116"/>
      <c r="CR9" s="116"/>
      <c r="CS9" s="116"/>
      <c r="CT9" s="116"/>
      <c r="CU9" s="116"/>
      <c r="CV9" s="116"/>
      <c r="CW9" s="116"/>
      <c r="CX9" s="116"/>
      <c r="CY9" s="116"/>
      <c r="CZ9" s="116"/>
      <c r="DA9" s="116"/>
      <c r="DB9" s="116"/>
      <c r="DC9" s="116"/>
      <c r="DD9" s="116"/>
      <c r="DE9" s="116"/>
      <c r="DF9" s="116"/>
      <c r="DG9" s="116"/>
      <c r="DH9" s="116"/>
      <c r="DI9" s="116"/>
      <c r="DJ9" s="116"/>
      <c r="DK9" s="116"/>
      <c r="DL9" s="116"/>
      <c r="DM9" s="116"/>
      <c r="DN9" s="116"/>
      <c r="DO9" s="116"/>
      <c r="DP9" s="116"/>
      <c r="DQ9" s="116"/>
      <c r="DR9" s="116"/>
      <c r="DS9" s="116"/>
      <c r="DT9" s="116"/>
      <c r="DU9" s="116"/>
      <c r="DV9" s="116"/>
      <c r="DW9" s="116"/>
      <c r="DX9" s="116"/>
      <c r="DY9" s="116"/>
      <c r="DZ9" s="116"/>
      <c r="EA9" s="116"/>
      <c r="EB9" s="116"/>
      <c r="EC9" s="116"/>
      <c r="ED9" s="116"/>
      <c r="EE9" s="116"/>
      <c r="EF9" s="116"/>
      <c r="EG9" s="116"/>
      <c r="EH9" s="116"/>
      <c r="EI9" s="116"/>
      <c r="EJ9" s="116"/>
      <c r="EK9" s="116"/>
      <c r="EL9" s="116"/>
      <c r="EM9" s="116"/>
      <c r="EN9" s="116"/>
      <c r="EO9" s="116"/>
      <c r="EP9" s="116"/>
      <c r="EQ9" s="116"/>
      <c r="ER9" s="116"/>
      <c r="ES9" s="116"/>
      <c r="ET9" s="116"/>
      <c r="EU9" s="116"/>
      <c r="EV9" s="116"/>
      <c r="EW9" s="116"/>
      <c r="EX9" s="116"/>
      <c r="EY9" s="116"/>
      <c r="EZ9" s="116"/>
      <c r="FA9" s="116"/>
      <c r="FB9" s="116"/>
      <c r="FC9" s="116"/>
      <c r="FD9" s="116"/>
      <c r="FE9" s="116"/>
      <c r="FF9" s="116"/>
      <c r="FG9" s="116"/>
      <c r="FH9" s="116"/>
      <c r="FI9" s="116"/>
      <c r="FJ9" s="116"/>
      <c r="FK9" s="116"/>
      <c r="FL9" s="116"/>
      <c r="FM9" s="116"/>
      <c r="FN9" s="116"/>
      <c r="FO9" s="116"/>
      <c r="FP9" s="116"/>
      <c r="FQ9" s="116"/>
      <c r="FR9" s="116"/>
      <c r="FS9" s="116"/>
      <c r="FT9" s="116"/>
      <c r="FU9" s="116"/>
      <c r="FV9" s="116"/>
      <c r="FW9" s="116"/>
      <c r="FX9" s="116"/>
      <c r="FY9" s="116"/>
      <c r="FZ9" s="116"/>
      <c r="GA9" s="116"/>
      <c r="GB9" s="116"/>
      <c r="GC9" s="116"/>
      <c r="GD9" s="116"/>
      <c r="GE9" s="116"/>
      <c r="GF9" s="116"/>
      <c r="GG9" s="116"/>
      <c r="GH9" s="116"/>
      <c r="GI9" s="116"/>
      <c r="GJ9" s="116"/>
      <c r="GK9" s="116"/>
      <c r="GL9" s="116"/>
      <c r="GM9" s="116"/>
      <c r="GN9" s="116"/>
      <c r="GO9" s="116"/>
      <c r="GP9" s="116"/>
      <c r="GQ9" s="116"/>
      <c r="GR9" s="116"/>
      <c r="GS9" s="116"/>
      <c r="GT9" s="116"/>
      <c r="GU9" s="116"/>
      <c r="GV9" s="116"/>
      <c r="GW9" s="116"/>
      <c r="GX9" s="116"/>
      <c r="GY9" s="116"/>
      <c r="GZ9" s="116"/>
      <c r="HA9" s="116"/>
      <c r="HB9" s="116"/>
      <c r="HC9" s="116"/>
      <c r="HD9" s="116"/>
      <c r="HE9" s="116"/>
      <c r="HF9" s="116"/>
      <c r="HG9" s="116"/>
      <c r="HH9" s="116"/>
      <c r="HI9" s="116"/>
      <c r="HJ9" s="116"/>
      <c r="HK9" s="116"/>
      <c r="HL9" s="116"/>
      <c r="HM9" s="116"/>
      <c r="HN9" s="116"/>
      <c r="HO9" s="116"/>
      <c r="HP9" s="116"/>
      <c r="HQ9" s="116"/>
      <c r="HR9" s="116"/>
      <c r="HS9" s="116"/>
      <c r="HT9" s="116"/>
      <c r="HU9" s="116"/>
      <c r="HV9" s="116"/>
      <c r="HW9" s="116"/>
      <c r="HX9" s="116"/>
      <c r="HY9" s="116"/>
      <c r="HZ9" s="116"/>
      <c r="IA9" s="116"/>
      <c r="IB9" s="116"/>
      <c r="IC9" s="116"/>
      <c r="ID9" s="116"/>
      <c r="IE9" s="116"/>
      <c r="IF9" s="116"/>
      <c r="IG9" s="116"/>
      <c r="IH9" s="116"/>
      <c r="II9" s="116"/>
      <c r="IJ9" s="116"/>
      <c r="IK9" s="116"/>
      <c r="IL9" s="116"/>
      <c r="IM9" s="116"/>
      <c r="IN9" s="116"/>
      <c r="IO9" s="116"/>
      <c r="IP9" s="116"/>
      <c r="IQ9" s="116"/>
      <c r="IR9" s="116"/>
      <c r="IS9" s="116"/>
    </row>
    <row r="10" s="113" customFormat="1" ht="22.5" customHeight="1" spans="1:253">
      <c r="A10" s="119">
        <v>2300915</v>
      </c>
      <c r="B10" s="120" t="s">
        <v>325</v>
      </c>
      <c r="C10" s="121"/>
      <c r="D10" s="121"/>
      <c r="E10" s="121"/>
      <c r="F10" s="116"/>
      <c r="G10" s="116"/>
      <c r="H10" s="116"/>
      <c r="I10" s="116"/>
      <c r="J10" s="116"/>
      <c r="K10" s="116"/>
      <c r="L10" s="116"/>
      <c r="M10" s="116"/>
      <c r="N10" s="116"/>
      <c r="O10" s="116"/>
      <c r="P10" s="116"/>
      <c r="Q10" s="116"/>
      <c r="R10" s="116"/>
      <c r="S10" s="116"/>
      <c r="T10" s="116"/>
      <c r="U10" s="116"/>
      <c r="V10" s="116"/>
      <c r="W10" s="116"/>
      <c r="X10" s="116"/>
      <c r="Y10" s="116"/>
      <c r="Z10" s="116"/>
      <c r="AA10" s="116"/>
      <c r="AB10" s="116"/>
      <c r="AC10" s="116"/>
      <c r="AD10" s="116"/>
      <c r="AE10" s="116"/>
      <c r="AF10" s="116"/>
      <c r="AG10" s="116"/>
      <c r="AH10" s="116"/>
      <c r="AI10" s="116"/>
      <c r="AJ10" s="116"/>
      <c r="AK10" s="116"/>
      <c r="AL10" s="116"/>
      <c r="AM10" s="116"/>
      <c r="AN10" s="116"/>
      <c r="AO10" s="116"/>
      <c r="AP10" s="116"/>
      <c r="AQ10" s="116"/>
      <c r="AR10" s="116"/>
      <c r="AS10" s="116"/>
      <c r="AT10" s="116"/>
      <c r="AU10" s="116"/>
      <c r="AV10" s="116"/>
      <c r="AW10" s="116"/>
      <c r="AX10" s="116"/>
      <c r="AY10" s="116"/>
      <c r="AZ10" s="116"/>
      <c r="BA10" s="116"/>
      <c r="BB10" s="116"/>
      <c r="BC10" s="116"/>
      <c r="BD10" s="116"/>
      <c r="BE10" s="116"/>
      <c r="BF10" s="116"/>
      <c r="BG10" s="116"/>
      <c r="BH10" s="116"/>
      <c r="BI10" s="116"/>
      <c r="BJ10" s="116"/>
      <c r="BK10" s="116"/>
      <c r="BL10" s="116"/>
      <c r="BM10" s="116"/>
      <c r="BN10" s="116"/>
      <c r="BO10" s="116"/>
      <c r="BP10" s="116"/>
      <c r="BQ10" s="116"/>
      <c r="BR10" s="116"/>
      <c r="BS10" s="116"/>
      <c r="BT10" s="116"/>
      <c r="BU10" s="116"/>
      <c r="BV10" s="116"/>
      <c r="BW10" s="116"/>
      <c r="BX10" s="116"/>
      <c r="BY10" s="116"/>
      <c r="BZ10" s="116"/>
      <c r="CA10" s="116"/>
      <c r="CB10" s="116"/>
      <c r="CC10" s="116"/>
      <c r="CD10" s="116"/>
      <c r="CE10" s="116"/>
      <c r="CF10" s="116"/>
      <c r="CG10" s="116"/>
      <c r="CH10" s="116"/>
      <c r="CI10" s="116"/>
      <c r="CJ10" s="116"/>
      <c r="CK10" s="116"/>
      <c r="CL10" s="116"/>
      <c r="CM10" s="116"/>
      <c r="CN10" s="116"/>
      <c r="CO10" s="116"/>
      <c r="CP10" s="116"/>
      <c r="CQ10" s="116"/>
      <c r="CR10" s="116"/>
      <c r="CS10" s="116"/>
      <c r="CT10" s="116"/>
      <c r="CU10" s="116"/>
      <c r="CV10" s="116"/>
      <c r="CW10" s="116"/>
      <c r="CX10" s="116"/>
      <c r="CY10" s="116"/>
      <c r="CZ10" s="116"/>
      <c r="DA10" s="116"/>
      <c r="DB10" s="116"/>
      <c r="DC10" s="116"/>
      <c r="DD10" s="116"/>
      <c r="DE10" s="116"/>
      <c r="DF10" s="116"/>
      <c r="DG10" s="116"/>
      <c r="DH10" s="116"/>
      <c r="DI10" s="116"/>
      <c r="DJ10" s="116"/>
      <c r="DK10" s="116"/>
      <c r="DL10" s="116"/>
      <c r="DM10" s="116"/>
      <c r="DN10" s="116"/>
      <c r="DO10" s="116"/>
      <c r="DP10" s="116"/>
      <c r="DQ10" s="116"/>
      <c r="DR10" s="116"/>
      <c r="DS10" s="116"/>
      <c r="DT10" s="116"/>
      <c r="DU10" s="116"/>
      <c r="DV10" s="116"/>
      <c r="DW10" s="116"/>
      <c r="DX10" s="116"/>
      <c r="DY10" s="116"/>
      <c r="DZ10" s="116"/>
      <c r="EA10" s="116"/>
      <c r="EB10" s="116"/>
      <c r="EC10" s="116"/>
      <c r="ED10" s="116"/>
      <c r="EE10" s="116"/>
      <c r="EF10" s="116"/>
      <c r="EG10" s="116"/>
      <c r="EH10" s="116"/>
      <c r="EI10" s="116"/>
      <c r="EJ10" s="116"/>
      <c r="EK10" s="116"/>
      <c r="EL10" s="116"/>
      <c r="EM10" s="116"/>
      <c r="EN10" s="116"/>
      <c r="EO10" s="116"/>
      <c r="EP10" s="116"/>
      <c r="EQ10" s="116"/>
      <c r="ER10" s="116"/>
      <c r="ES10" s="116"/>
      <c r="ET10" s="116"/>
      <c r="EU10" s="116"/>
      <c r="EV10" s="116"/>
      <c r="EW10" s="116"/>
      <c r="EX10" s="116"/>
      <c r="EY10" s="116"/>
      <c r="EZ10" s="116"/>
      <c r="FA10" s="116"/>
      <c r="FB10" s="116"/>
      <c r="FC10" s="116"/>
      <c r="FD10" s="116"/>
      <c r="FE10" s="116"/>
      <c r="FF10" s="116"/>
      <c r="FG10" s="116"/>
      <c r="FH10" s="116"/>
      <c r="FI10" s="116"/>
      <c r="FJ10" s="116"/>
      <c r="FK10" s="116"/>
      <c r="FL10" s="116"/>
      <c r="FM10" s="116"/>
      <c r="FN10" s="116"/>
      <c r="FO10" s="116"/>
      <c r="FP10" s="116"/>
      <c r="FQ10" s="116"/>
      <c r="FR10" s="116"/>
      <c r="FS10" s="116"/>
      <c r="FT10" s="116"/>
      <c r="FU10" s="116"/>
      <c r="FV10" s="116"/>
      <c r="FW10" s="116"/>
      <c r="FX10" s="116"/>
      <c r="FY10" s="116"/>
      <c r="FZ10" s="116"/>
      <c r="GA10" s="116"/>
      <c r="GB10" s="116"/>
      <c r="GC10" s="116"/>
      <c r="GD10" s="116"/>
      <c r="GE10" s="116"/>
      <c r="GF10" s="116"/>
      <c r="GG10" s="116"/>
      <c r="GH10" s="116"/>
      <c r="GI10" s="116"/>
      <c r="GJ10" s="116"/>
      <c r="GK10" s="116"/>
      <c r="GL10" s="116"/>
      <c r="GM10" s="116"/>
      <c r="GN10" s="116"/>
      <c r="GO10" s="116"/>
      <c r="GP10" s="116"/>
      <c r="GQ10" s="116"/>
      <c r="GR10" s="116"/>
      <c r="GS10" s="116"/>
      <c r="GT10" s="116"/>
      <c r="GU10" s="116"/>
      <c r="GV10" s="116"/>
      <c r="GW10" s="116"/>
      <c r="GX10" s="116"/>
      <c r="GY10" s="116"/>
      <c r="GZ10" s="116"/>
      <c r="HA10" s="116"/>
      <c r="HB10" s="116"/>
      <c r="HC10" s="116"/>
      <c r="HD10" s="116"/>
      <c r="HE10" s="116"/>
      <c r="HF10" s="116"/>
      <c r="HG10" s="116"/>
      <c r="HH10" s="116"/>
      <c r="HI10" s="116"/>
      <c r="HJ10" s="116"/>
      <c r="HK10" s="116"/>
      <c r="HL10" s="116"/>
      <c r="HM10" s="116"/>
      <c r="HN10" s="116"/>
      <c r="HO10" s="116"/>
      <c r="HP10" s="116"/>
      <c r="HQ10" s="116"/>
      <c r="HR10" s="116"/>
      <c r="HS10" s="116"/>
      <c r="HT10" s="116"/>
      <c r="HU10" s="116"/>
      <c r="HV10" s="116"/>
      <c r="HW10" s="116"/>
      <c r="HX10" s="116"/>
      <c r="HY10" s="116"/>
      <c r="HZ10" s="116"/>
      <c r="IA10" s="116"/>
      <c r="IB10" s="116"/>
      <c r="IC10" s="116"/>
      <c r="ID10" s="116"/>
      <c r="IE10" s="116"/>
      <c r="IF10" s="116"/>
      <c r="IG10" s="116"/>
      <c r="IH10" s="116"/>
      <c r="II10" s="116"/>
      <c r="IJ10" s="116"/>
      <c r="IK10" s="116"/>
      <c r="IL10" s="116"/>
      <c r="IM10" s="116"/>
      <c r="IN10" s="116"/>
      <c r="IO10" s="116"/>
      <c r="IP10" s="116"/>
      <c r="IQ10" s="116"/>
      <c r="IR10" s="116"/>
      <c r="IS10" s="116"/>
    </row>
    <row r="11" s="113" customFormat="1" ht="22.5" customHeight="1" spans="1:253">
      <c r="A11" s="119"/>
      <c r="B11" s="120"/>
      <c r="C11" s="121"/>
      <c r="D11" s="121"/>
      <c r="E11" s="121"/>
      <c r="F11" s="116"/>
      <c r="G11" s="116"/>
      <c r="H11" s="116"/>
      <c r="I11" s="116"/>
      <c r="J11" s="116"/>
      <c r="K11" s="116"/>
      <c r="L11" s="116"/>
      <c r="M11" s="116"/>
      <c r="N11" s="116"/>
      <c r="O11" s="116"/>
      <c r="P11" s="116"/>
      <c r="Q11" s="116"/>
      <c r="R11" s="116"/>
      <c r="S11" s="116"/>
      <c r="T11" s="116"/>
      <c r="U11" s="116"/>
      <c r="V11" s="116"/>
      <c r="W11" s="116"/>
      <c r="X11" s="116"/>
      <c r="Y11" s="116"/>
      <c r="Z11" s="116"/>
      <c r="AA11" s="116"/>
      <c r="AB11" s="116"/>
      <c r="AC11" s="116"/>
      <c r="AD11" s="116"/>
      <c r="AE11" s="116"/>
      <c r="AF11" s="116"/>
      <c r="AG11" s="116"/>
      <c r="AH11" s="116"/>
      <c r="AI11" s="116"/>
      <c r="AJ11" s="116"/>
      <c r="AK11" s="116"/>
      <c r="AL11" s="116"/>
      <c r="AM11" s="116"/>
      <c r="AN11" s="116"/>
      <c r="AO11" s="116"/>
      <c r="AP11" s="116"/>
      <c r="AQ11" s="116"/>
      <c r="AR11" s="116"/>
      <c r="AS11" s="116"/>
      <c r="AT11" s="116"/>
      <c r="AU11" s="116"/>
      <c r="AV11" s="116"/>
      <c r="AW11" s="116"/>
      <c r="AX11" s="116"/>
      <c r="AY11" s="116"/>
      <c r="AZ11" s="116"/>
      <c r="BA11" s="116"/>
      <c r="BB11" s="116"/>
      <c r="BC11" s="116"/>
      <c r="BD11" s="116"/>
      <c r="BE11" s="116"/>
      <c r="BF11" s="116"/>
      <c r="BG11" s="116"/>
      <c r="BH11" s="116"/>
      <c r="BI11" s="116"/>
      <c r="BJ11" s="116"/>
      <c r="BK11" s="116"/>
      <c r="BL11" s="116"/>
      <c r="BM11" s="116"/>
      <c r="BN11" s="116"/>
      <c r="BO11" s="116"/>
      <c r="BP11" s="116"/>
      <c r="BQ11" s="116"/>
      <c r="BR11" s="116"/>
      <c r="BS11" s="116"/>
      <c r="BT11" s="116"/>
      <c r="BU11" s="116"/>
      <c r="BV11" s="116"/>
      <c r="BW11" s="116"/>
      <c r="BX11" s="116"/>
      <c r="BY11" s="116"/>
      <c r="BZ11" s="116"/>
      <c r="CA11" s="116"/>
      <c r="CB11" s="116"/>
      <c r="CC11" s="116"/>
      <c r="CD11" s="116"/>
      <c r="CE11" s="116"/>
      <c r="CF11" s="116"/>
      <c r="CG11" s="116"/>
      <c r="CH11" s="116"/>
      <c r="CI11" s="116"/>
      <c r="CJ11" s="116"/>
      <c r="CK11" s="116"/>
      <c r="CL11" s="116"/>
      <c r="CM11" s="116"/>
      <c r="CN11" s="116"/>
      <c r="CO11" s="116"/>
      <c r="CP11" s="116"/>
      <c r="CQ11" s="116"/>
      <c r="CR11" s="116"/>
      <c r="CS11" s="116"/>
      <c r="CT11" s="116"/>
      <c r="CU11" s="116"/>
      <c r="CV11" s="116"/>
      <c r="CW11" s="116"/>
      <c r="CX11" s="116"/>
      <c r="CY11" s="116"/>
      <c r="CZ11" s="116"/>
      <c r="DA11" s="116"/>
      <c r="DB11" s="116"/>
      <c r="DC11" s="116"/>
      <c r="DD11" s="116"/>
      <c r="DE11" s="116"/>
      <c r="DF11" s="116"/>
      <c r="DG11" s="116"/>
      <c r="DH11" s="116"/>
      <c r="DI11" s="116"/>
      <c r="DJ11" s="116"/>
      <c r="DK11" s="116"/>
      <c r="DL11" s="116"/>
      <c r="DM11" s="116"/>
      <c r="DN11" s="116"/>
      <c r="DO11" s="116"/>
      <c r="DP11" s="116"/>
      <c r="DQ11" s="116"/>
      <c r="DR11" s="116"/>
      <c r="DS11" s="116"/>
      <c r="DT11" s="116"/>
      <c r="DU11" s="116"/>
      <c r="DV11" s="116"/>
      <c r="DW11" s="116"/>
      <c r="DX11" s="116"/>
      <c r="DY11" s="116"/>
      <c r="DZ11" s="116"/>
      <c r="EA11" s="116"/>
      <c r="EB11" s="116"/>
      <c r="EC11" s="116"/>
      <c r="ED11" s="116"/>
      <c r="EE11" s="116"/>
      <c r="EF11" s="116"/>
      <c r="EG11" s="116"/>
      <c r="EH11" s="116"/>
      <c r="EI11" s="116"/>
      <c r="EJ11" s="116"/>
      <c r="EK11" s="116"/>
      <c r="EL11" s="116"/>
      <c r="EM11" s="116"/>
      <c r="EN11" s="116"/>
      <c r="EO11" s="116"/>
      <c r="EP11" s="116"/>
      <c r="EQ11" s="116"/>
      <c r="ER11" s="116"/>
      <c r="ES11" s="116"/>
      <c r="ET11" s="116"/>
      <c r="EU11" s="116"/>
      <c r="EV11" s="116"/>
      <c r="EW11" s="116"/>
      <c r="EX11" s="116"/>
      <c r="EY11" s="116"/>
      <c r="EZ11" s="116"/>
      <c r="FA11" s="116"/>
      <c r="FB11" s="116"/>
      <c r="FC11" s="116"/>
      <c r="FD11" s="116"/>
      <c r="FE11" s="116"/>
      <c r="FF11" s="116"/>
      <c r="FG11" s="116"/>
      <c r="FH11" s="116"/>
      <c r="FI11" s="116"/>
      <c r="FJ11" s="116"/>
      <c r="FK11" s="116"/>
      <c r="FL11" s="116"/>
      <c r="FM11" s="116"/>
      <c r="FN11" s="116"/>
      <c r="FO11" s="116"/>
      <c r="FP11" s="116"/>
      <c r="FQ11" s="116"/>
      <c r="FR11" s="116"/>
      <c r="FS11" s="116"/>
      <c r="FT11" s="116"/>
      <c r="FU11" s="116"/>
      <c r="FV11" s="116"/>
      <c r="FW11" s="116"/>
      <c r="FX11" s="116"/>
      <c r="FY11" s="116"/>
      <c r="FZ11" s="116"/>
      <c r="GA11" s="116"/>
      <c r="GB11" s="116"/>
      <c r="GC11" s="116"/>
      <c r="GD11" s="116"/>
      <c r="GE11" s="116"/>
      <c r="GF11" s="116"/>
      <c r="GG11" s="116"/>
      <c r="GH11" s="116"/>
      <c r="GI11" s="116"/>
      <c r="GJ11" s="116"/>
      <c r="GK11" s="116"/>
      <c r="GL11" s="116"/>
      <c r="GM11" s="116"/>
      <c r="GN11" s="116"/>
      <c r="GO11" s="116"/>
      <c r="GP11" s="116"/>
      <c r="GQ11" s="116"/>
      <c r="GR11" s="116"/>
      <c r="GS11" s="116"/>
      <c r="GT11" s="116"/>
      <c r="GU11" s="116"/>
      <c r="GV11" s="116"/>
      <c r="GW11" s="116"/>
      <c r="GX11" s="116"/>
      <c r="GY11" s="116"/>
      <c r="GZ11" s="116"/>
      <c r="HA11" s="116"/>
      <c r="HB11" s="116"/>
      <c r="HC11" s="116"/>
      <c r="HD11" s="116"/>
      <c r="HE11" s="116"/>
      <c r="HF11" s="116"/>
      <c r="HG11" s="116"/>
      <c r="HH11" s="116"/>
      <c r="HI11" s="116"/>
      <c r="HJ11" s="116"/>
      <c r="HK11" s="116"/>
      <c r="HL11" s="116"/>
      <c r="HM11" s="116"/>
      <c r="HN11" s="116"/>
      <c r="HO11" s="116"/>
      <c r="HP11" s="116"/>
      <c r="HQ11" s="116"/>
      <c r="HR11" s="116"/>
      <c r="HS11" s="116"/>
      <c r="HT11" s="116"/>
      <c r="HU11" s="116"/>
      <c r="HV11" s="116"/>
      <c r="HW11" s="116"/>
      <c r="HX11" s="116"/>
      <c r="HY11" s="116"/>
      <c r="HZ11" s="116"/>
      <c r="IA11" s="116"/>
      <c r="IB11" s="116"/>
      <c r="IC11" s="116"/>
      <c r="ID11" s="116"/>
      <c r="IE11" s="116"/>
      <c r="IF11" s="116"/>
      <c r="IG11" s="116"/>
      <c r="IH11" s="116"/>
      <c r="II11" s="116"/>
      <c r="IJ11" s="116"/>
      <c r="IK11" s="116"/>
      <c r="IL11" s="116"/>
      <c r="IM11" s="116"/>
      <c r="IN11" s="116"/>
      <c r="IO11" s="116"/>
      <c r="IP11" s="116"/>
      <c r="IQ11" s="116"/>
      <c r="IR11" s="116"/>
      <c r="IS11" s="116"/>
    </row>
    <row r="12" s="113" customFormat="1" ht="22.5" customHeight="1" spans="1:253">
      <c r="A12" s="119">
        <v>2300913</v>
      </c>
      <c r="B12" s="120" t="s">
        <v>326</v>
      </c>
      <c r="C12" s="121"/>
      <c r="D12" s="121"/>
      <c r="E12" s="121"/>
      <c r="F12" s="116"/>
      <c r="G12" s="116"/>
      <c r="H12" s="116"/>
      <c r="I12" s="116"/>
      <c r="J12" s="116"/>
      <c r="K12" s="116"/>
      <c r="L12" s="116"/>
      <c r="M12" s="116"/>
      <c r="N12" s="116"/>
      <c r="O12" s="116"/>
      <c r="P12" s="116"/>
      <c r="Q12" s="116"/>
      <c r="R12" s="116"/>
      <c r="S12" s="116"/>
      <c r="T12" s="116"/>
      <c r="U12" s="116"/>
      <c r="V12" s="116"/>
      <c r="W12" s="116"/>
      <c r="X12" s="116"/>
      <c r="Y12" s="116"/>
      <c r="Z12" s="116"/>
      <c r="AA12" s="116"/>
      <c r="AB12" s="116"/>
      <c r="AC12" s="116"/>
      <c r="AD12" s="116"/>
      <c r="AE12" s="116"/>
      <c r="AF12" s="116"/>
      <c r="AG12" s="116"/>
      <c r="AH12" s="116"/>
      <c r="AI12" s="116"/>
      <c r="AJ12" s="116"/>
      <c r="AK12" s="116"/>
      <c r="AL12" s="116"/>
      <c r="AM12" s="116"/>
      <c r="AN12" s="116"/>
      <c r="AO12" s="116"/>
      <c r="AP12" s="116"/>
      <c r="AQ12" s="116"/>
      <c r="AR12" s="116"/>
      <c r="AS12" s="116"/>
      <c r="AT12" s="116"/>
      <c r="AU12" s="116"/>
      <c r="AV12" s="116"/>
      <c r="AW12" s="116"/>
      <c r="AX12" s="116"/>
      <c r="AY12" s="116"/>
      <c r="AZ12" s="116"/>
      <c r="BA12" s="116"/>
      <c r="BB12" s="116"/>
      <c r="BC12" s="116"/>
      <c r="BD12" s="116"/>
      <c r="BE12" s="116"/>
      <c r="BF12" s="116"/>
      <c r="BG12" s="116"/>
      <c r="BH12" s="116"/>
      <c r="BI12" s="116"/>
      <c r="BJ12" s="116"/>
      <c r="BK12" s="116"/>
      <c r="BL12" s="116"/>
      <c r="BM12" s="116"/>
      <c r="BN12" s="116"/>
      <c r="BO12" s="116"/>
      <c r="BP12" s="116"/>
      <c r="BQ12" s="116"/>
      <c r="BR12" s="116"/>
      <c r="BS12" s="116"/>
      <c r="BT12" s="116"/>
      <c r="BU12" s="116"/>
      <c r="BV12" s="116"/>
      <c r="BW12" s="116"/>
      <c r="BX12" s="116"/>
      <c r="BY12" s="116"/>
      <c r="BZ12" s="116"/>
      <c r="CA12" s="116"/>
      <c r="CB12" s="116"/>
      <c r="CC12" s="116"/>
      <c r="CD12" s="116"/>
      <c r="CE12" s="116"/>
      <c r="CF12" s="116"/>
      <c r="CG12" s="116"/>
      <c r="CH12" s="116"/>
      <c r="CI12" s="116"/>
      <c r="CJ12" s="116"/>
      <c r="CK12" s="116"/>
      <c r="CL12" s="116"/>
      <c r="CM12" s="116"/>
      <c r="CN12" s="116"/>
      <c r="CO12" s="116"/>
      <c r="CP12" s="116"/>
      <c r="CQ12" s="116"/>
      <c r="CR12" s="116"/>
      <c r="CS12" s="116"/>
      <c r="CT12" s="116"/>
      <c r="CU12" s="116"/>
      <c r="CV12" s="116"/>
      <c r="CW12" s="116"/>
      <c r="CX12" s="116"/>
      <c r="CY12" s="116"/>
      <c r="CZ12" s="116"/>
      <c r="DA12" s="116"/>
      <c r="DB12" s="116"/>
      <c r="DC12" s="116"/>
      <c r="DD12" s="116"/>
      <c r="DE12" s="116"/>
      <c r="DF12" s="116"/>
      <c r="DG12" s="116"/>
      <c r="DH12" s="116"/>
      <c r="DI12" s="116"/>
      <c r="DJ12" s="116"/>
      <c r="DK12" s="116"/>
      <c r="DL12" s="116"/>
      <c r="DM12" s="116"/>
      <c r="DN12" s="116"/>
      <c r="DO12" s="116"/>
      <c r="DP12" s="116"/>
      <c r="DQ12" s="116"/>
      <c r="DR12" s="116"/>
      <c r="DS12" s="116"/>
      <c r="DT12" s="116"/>
      <c r="DU12" s="116"/>
      <c r="DV12" s="116"/>
      <c r="DW12" s="116"/>
      <c r="DX12" s="116"/>
      <c r="DY12" s="116"/>
      <c r="DZ12" s="116"/>
      <c r="EA12" s="116"/>
      <c r="EB12" s="116"/>
      <c r="EC12" s="116"/>
      <c r="ED12" s="116"/>
      <c r="EE12" s="116"/>
      <c r="EF12" s="116"/>
      <c r="EG12" s="116"/>
      <c r="EH12" s="116"/>
      <c r="EI12" s="116"/>
      <c r="EJ12" s="116"/>
      <c r="EK12" s="116"/>
      <c r="EL12" s="116"/>
      <c r="EM12" s="116"/>
      <c r="EN12" s="116"/>
      <c r="EO12" s="116"/>
      <c r="EP12" s="116"/>
      <c r="EQ12" s="116"/>
      <c r="ER12" s="116"/>
      <c r="ES12" s="116"/>
      <c r="ET12" s="116"/>
      <c r="EU12" s="116"/>
      <c r="EV12" s="116"/>
      <c r="EW12" s="116"/>
      <c r="EX12" s="116"/>
      <c r="EY12" s="116"/>
      <c r="EZ12" s="116"/>
      <c r="FA12" s="116"/>
      <c r="FB12" s="116"/>
      <c r="FC12" s="116"/>
      <c r="FD12" s="116"/>
      <c r="FE12" s="116"/>
      <c r="FF12" s="116"/>
      <c r="FG12" s="116"/>
      <c r="FH12" s="116"/>
      <c r="FI12" s="116"/>
      <c r="FJ12" s="116"/>
      <c r="FK12" s="116"/>
      <c r="FL12" s="116"/>
      <c r="FM12" s="116"/>
      <c r="FN12" s="116"/>
      <c r="FO12" s="116"/>
      <c r="FP12" s="116"/>
      <c r="FQ12" s="116"/>
      <c r="FR12" s="116"/>
      <c r="FS12" s="116"/>
      <c r="FT12" s="116"/>
      <c r="FU12" s="116"/>
      <c r="FV12" s="116"/>
      <c r="FW12" s="116"/>
      <c r="FX12" s="116"/>
      <c r="FY12" s="116"/>
      <c r="FZ12" s="116"/>
      <c r="GA12" s="116"/>
      <c r="GB12" s="116"/>
      <c r="GC12" s="116"/>
      <c r="GD12" s="116"/>
      <c r="GE12" s="116"/>
      <c r="GF12" s="116"/>
      <c r="GG12" s="116"/>
      <c r="GH12" s="116"/>
      <c r="GI12" s="116"/>
      <c r="GJ12" s="116"/>
      <c r="GK12" s="116"/>
      <c r="GL12" s="116"/>
      <c r="GM12" s="116"/>
      <c r="GN12" s="116"/>
      <c r="GO12" s="116"/>
      <c r="GP12" s="116"/>
      <c r="GQ12" s="116"/>
      <c r="GR12" s="116"/>
      <c r="GS12" s="116"/>
      <c r="GT12" s="116"/>
      <c r="GU12" s="116"/>
      <c r="GV12" s="116"/>
      <c r="GW12" s="116"/>
      <c r="GX12" s="116"/>
      <c r="GY12" s="116"/>
      <c r="GZ12" s="116"/>
      <c r="HA12" s="116"/>
      <c r="HB12" s="116"/>
      <c r="HC12" s="116"/>
      <c r="HD12" s="116"/>
      <c r="HE12" s="116"/>
      <c r="HF12" s="116"/>
      <c r="HG12" s="116"/>
      <c r="HH12" s="116"/>
      <c r="HI12" s="116"/>
      <c r="HJ12" s="116"/>
      <c r="HK12" s="116"/>
      <c r="HL12" s="116"/>
      <c r="HM12" s="116"/>
      <c r="HN12" s="116"/>
      <c r="HO12" s="116"/>
      <c r="HP12" s="116"/>
      <c r="HQ12" s="116"/>
      <c r="HR12" s="116"/>
      <c r="HS12" s="116"/>
      <c r="HT12" s="116"/>
      <c r="HU12" s="116"/>
      <c r="HV12" s="116"/>
      <c r="HW12" s="116"/>
      <c r="HX12" s="116"/>
      <c r="HY12" s="116"/>
      <c r="HZ12" s="116"/>
      <c r="IA12" s="116"/>
      <c r="IB12" s="116"/>
      <c r="IC12" s="116"/>
      <c r="ID12" s="116"/>
      <c r="IE12" s="116"/>
      <c r="IF12" s="116"/>
      <c r="IG12" s="116"/>
      <c r="IH12" s="116"/>
      <c r="II12" s="116"/>
      <c r="IJ12" s="116"/>
      <c r="IK12" s="116"/>
      <c r="IL12" s="116"/>
      <c r="IM12" s="116"/>
      <c r="IN12" s="116"/>
      <c r="IO12" s="116"/>
      <c r="IP12" s="116"/>
      <c r="IQ12" s="116"/>
      <c r="IR12" s="116"/>
      <c r="IS12" s="116"/>
    </row>
    <row r="13" s="113" customFormat="1" ht="22.5" customHeight="1" spans="1:253">
      <c r="A13" s="119"/>
      <c r="B13" s="120"/>
      <c r="C13" s="121"/>
      <c r="D13" s="121"/>
      <c r="E13" s="121"/>
      <c r="F13" s="116"/>
      <c r="G13" s="116"/>
      <c r="H13" s="116"/>
      <c r="I13" s="116"/>
      <c r="J13" s="116"/>
      <c r="K13" s="116"/>
      <c r="L13" s="116"/>
      <c r="M13" s="116"/>
      <c r="N13" s="116"/>
      <c r="O13" s="116"/>
      <c r="P13" s="116"/>
      <c r="Q13" s="116"/>
      <c r="R13" s="116"/>
      <c r="S13" s="116"/>
      <c r="T13" s="116"/>
      <c r="U13" s="116"/>
      <c r="V13" s="116"/>
      <c r="W13" s="116"/>
      <c r="X13" s="116"/>
      <c r="Y13" s="116"/>
      <c r="Z13" s="116"/>
      <c r="AA13" s="116"/>
      <c r="AB13" s="116"/>
      <c r="AC13" s="116"/>
      <c r="AD13" s="116"/>
      <c r="AE13" s="116"/>
      <c r="AF13" s="116"/>
      <c r="AG13" s="116"/>
      <c r="AH13" s="116"/>
      <c r="AI13" s="116"/>
      <c r="AJ13" s="116"/>
      <c r="AK13" s="116"/>
      <c r="AL13" s="116"/>
      <c r="AM13" s="116"/>
      <c r="AN13" s="116"/>
      <c r="AO13" s="116"/>
      <c r="AP13" s="116"/>
      <c r="AQ13" s="116"/>
      <c r="AR13" s="116"/>
      <c r="AS13" s="116"/>
      <c r="AT13" s="116"/>
      <c r="AU13" s="116"/>
      <c r="AV13" s="116"/>
      <c r="AW13" s="116"/>
      <c r="AX13" s="116"/>
      <c r="AY13" s="116"/>
      <c r="AZ13" s="116"/>
      <c r="BA13" s="116"/>
      <c r="BB13" s="116"/>
      <c r="BC13" s="116"/>
      <c r="BD13" s="116"/>
      <c r="BE13" s="116"/>
      <c r="BF13" s="116"/>
      <c r="BG13" s="116"/>
      <c r="BH13" s="116"/>
      <c r="BI13" s="116"/>
      <c r="BJ13" s="116"/>
      <c r="BK13" s="116"/>
      <c r="BL13" s="116"/>
      <c r="BM13" s="116"/>
      <c r="BN13" s="116"/>
      <c r="BO13" s="116"/>
      <c r="BP13" s="116"/>
      <c r="BQ13" s="116"/>
      <c r="BR13" s="116"/>
      <c r="BS13" s="116"/>
      <c r="BT13" s="116"/>
      <c r="BU13" s="116"/>
      <c r="BV13" s="116"/>
      <c r="BW13" s="116"/>
      <c r="BX13" s="116"/>
      <c r="BY13" s="116"/>
      <c r="BZ13" s="116"/>
      <c r="CA13" s="116"/>
      <c r="CB13" s="116"/>
      <c r="CC13" s="116"/>
      <c r="CD13" s="116"/>
      <c r="CE13" s="116"/>
      <c r="CF13" s="116"/>
      <c r="CG13" s="116"/>
      <c r="CH13" s="116"/>
      <c r="CI13" s="116"/>
      <c r="CJ13" s="116"/>
      <c r="CK13" s="116"/>
      <c r="CL13" s="116"/>
      <c r="CM13" s="116"/>
      <c r="CN13" s="116"/>
      <c r="CO13" s="116"/>
      <c r="CP13" s="116"/>
      <c r="CQ13" s="116"/>
      <c r="CR13" s="116"/>
      <c r="CS13" s="116"/>
      <c r="CT13" s="116"/>
      <c r="CU13" s="116"/>
      <c r="CV13" s="116"/>
      <c r="CW13" s="116"/>
      <c r="CX13" s="116"/>
      <c r="CY13" s="116"/>
      <c r="CZ13" s="116"/>
      <c r="DA13" s="116"/>
      <c r="DB13" s="116"/>
      <c r="DC13" s="116"/>
      <c r="DD13" s="116"/>
      <c r="DE13" s="116"/>
      <c r="DF13" s="116"/>
      <c r="DG13" s="116"/>
      <c r="DH13" s="116"/>
      <c r="DI13" s="116"/>
      <c r="DJ13" s="116"/>
      <c r="DK13" s="116"/>
      <c r="DL13" s="116"/>
      <c r="DM13" s="116"/>
      <c r="DN13" s="116"/>
      <c r="DO13" s="116"/>
      <c r="DP13" s="116"/>
      <c r="DQ13" s="116"/>
      <c r="DR13" s="116"/>
      <c r="DS13" s="116"/>
      <c r="DT13" s="116"/>
      <c r="DU13" s="116"/>
      <c r="DV13" s="116"/>
      <c r="DW13" s="116"/>
      <c r="DX13" s="116"/>
      <c r="DY13" s="116"/>
      <c r="DZ13" s="116"/>
      <c r="EA13" s="116"/>
      <c r="EB13" s="116"/>
      <c r="EC13" s="116"/>
      <c r="ED13" s="116"/>
      <c r="EE13" s="116"/>
      <c r="EF13" s="116"/>
      <c r="EG13" s="116"/>
      <c r="EH13" s="116"/>
      <c r="EI13" s="116"/>
      <c r="EJ13" s="116"/>
      <c r="EK13" s="116"/>
      <c r="EL13" s="116"/>
      <c r="EM13" s="116"/>
      <c r="EN13" s="116"/>
      <c r="EO13" s="116"/>
      <c r="EP13" s="116"/>
      <c r="EQ13" s="116"/>
      <c r="ER13" s="116"/>
      <c r="ES13" s="116"/>
      <c r="ET13" s="116"/>
      <c r="EU13" s="116"/>
      <c r="EV13" s="116"/>
      <c r="EW13" s="116"/>
      <c r="EX13" s="116"/>
      <c r="EY13" s="116"/>
      <c r="EZ13" s="116"/>
      <c r="FA13" s="116"/>
      <c r="FB13" s="116"/>
      <c r="FC13" s="116"/>
      <c r="FD13" s="116"/>
      <c r="FE13" s="116"/>
      <c r="FF13" s="116"/>
      <c r="FG13" s="116"/>
      <c r="FH13" s="116"/>
      <c r="FI13" s="116"/>
      <c r="FJ13" s="116"/>
      <c r="FK13" s="116"/>
      <c r="FL13" s="116"/>
      <c r="FM13" s="116"/>
      <c r="FN13" s="116"/>
      <c r="FO13" s="116"/>
      <c r="FP13" s="116"/>
      <c r="FQ13" s="116"/>
      <c r="FR13" s="116"/>
      <c r="FS13" s="116"/>
      <c r="FT13" s="116"/>
      <c r="FU13" s="116"/>
      <c r="FV13" s="116"/>
      <c r="FW13" s="116"/>
      <c r="FX13" s="116"/>
      <c r="FY13" s="116"/>
      <c r="FZ13" s="116"/>
      <c r="GA13" s="116"/>
      <c r="GB13" s="116"/>
      <c r="GC13" s="116"/>
      <c r="GD13" s="116"/>
      <c r="GE13" s="116"/>
      <c r="GF13" s="116"/>
      <c r="GG13" s="116"/>
      <c r="GH13" s="116"/>
      <c r="GI13" s="116"/>
      <c r="GJ13" s="116"/>
      <c r="GK13" s="116"/>
      <c r="GL13" s="116"/>
      <c r="GM13" s="116"/>
      <c r="GN13" s="116"/>
      <c r="GO13" s="116"/>
      <c r="GP13" s="116"/>
      <c r="GQ13" s="116"/>
      <c r="GR13" s="116"/>
      <c r="GS13" s="116"/>
      <c r="GT13" s="116"/>
      <c r="GU13" s="116"/>
      <c r="GV13" s="116"/>
      <c r="GW13" s="116"/>
      <c r="GX13" s="116"/>
      <c r="GY13" s="116"/>
      <c r="GZ13" s="116"/>
      <c r="HA13" s="116"/>
      <c r="HB13" s="116"/>
      <c r="HC13" s="116"/>
      <c r="HD13" s="116"/>
      <c r="HE13" s="116"/>
      <c r="HF13" s="116"/>
      <c r="HG13" s="116"/>
      <c r="HH13" s="116"/>
      <c r="HI13" s="116"/>
      <c r="HJ13" s="116"/>
      <c r="HK13" s="116"/>
      <c r="HL13" s="116"/>
      <c r="HM13" s="116"/>
      <c r="HN13" s="116"/>
      <c r="HO13" s="116"/>
      <c r="HP13" s="116"/>
      <c r="HQ13" s="116"/>
      <c r="HR13" s="116"/>
      <c r="HS13" s="116"/>
      <c r="HT13" s="116"/>
      <c r="HU13" s="116"/>
      <c r="HV13" s="116"/>
      <c r="HW13" s="116"/>
      <c r="HX13" s="116"/>
      <c r="HY13" s="116"/>
      <c r="HZ13" s="116"/>
      <c r="IA13" s="116"/>
      <c r="IB13" s="116"/>
      <c r="IC13" s="116"/>
      <c r="ID13" s="116"/>
      <c r="IE13" s="116"/>
      <c r="IF13" s="116"/>
      <c r="IG13" s="116"/>
      <c r="IH13" s="116"/>
      <c r="II13" s="116"/>
      <c r="IJ13" s="116"/>
      <c r="IK13" s="116"/>
      <c r="IL13" s="116"/>
      <c r="IM13" s="116"/>
      <c r="IN13" s="116"/>
      <c r="IO13" s="116"/>
      <c r="IP13" s="116"/>
      <c r="IQ13" s="116"/>
      <c r="IR13" s="116"/>
      <c r="IS13" s="116"/>
    </row>
    <row r="14" s="113" customFormat="1" ht="22.5" customHeight="1" spans="1:253">
      <c r="A14" s="119">
        <v>2300917</v>
      </c>
      <c r="B14" s="120" t="s">
        <v>327</v>
      </c>
      <c r="C14" s="121"/>
      <c r="D14" s="121"/>
      <c r="E14" s="121"/>
      <c r="F14" s="116"/>
      <c r="G14" s="116"/>
      <c r="H14" s="116"/>
      <c r="I14" s="116"/>
      <c r="J14" s="116"/>
      <c r="K14" s="116"/>
      <c r="L14" s="116"/>
      <c r="M14" s="116"/>
      <c r="N14" s="116"/>
      <c r="O14" s="116"/>
      <c r="P14" s="116"/>
      <c r="Q14" s="116"/>
      <c r="R14" s="116"/>
      <c r="S14" s="116"/>
      <c r="T14" s="116"/>
      <c r="U14" s="116"/>
      <c r="V14" s="116"/>
      <c r="W14" s="116"/>
      <c r="X14" s="116"/>
      <c r="Y14" s="116"/>
      <c r="Z14" s="116"/>
      <c r="AA14" s="116"/>
      <c r="AB14" s="116"/>
      <c r="AC14" s="116"/>
      <c r="AD14" s="116"/>
      <c r="AE14" s="116"/>
      <c r="AF14" s="116"/>
      <c r="AG14" s="116"/>
      <c r="AH14" s="116"/>
      <c r="AI14" s="116"/>
      <c r="AJ14" s="116"/>
      <c r="AK14" s="116"/>
      <c r="AL14" s="116"/>
      <c r="AM14" s="116"/>
      <c r="AN14" s="116"/>
      <c r="AO14" s="116"/>
      <c r="AP14" s="116"/>
      <c r="AQ14" s="116"/>
      <c r="AR14" s="116"/>
      <c r="AS14" s="116"/>
      <c r="AT14" s="116"/>
      <c r="AU14" s="116"/>
      <c r="AV14" s="116"/>
      <c r="AW14" s="116"/>
      <c r="AX14" s="116"/>
      <c r="AY14" s="116"/>
      <c r="AZ14" s="116"/>
      <c r="BA14" s="116"/>
      <c r="BB14" s="116"/>
      <c r="BC14" s="116"/>
      <c r="BD14" s="116"/>
      <c r="BE14" s="116"/>
      <c r="BF14" s="116"/>
      <c r="BG14" s="116"/>
      <c r="BH14" s="116"/>
      <c r="BI14" s="116"/>
      <c r="BJ14" s="116"/>
      <c r="BK14" s="116"/>
      <c r="BL14" s="116"/>
      <c r="BM14" s="116"/>
      <c r="BN14" s="116"/>
      <c r="BO14" s="116"/>
      <c r="BP14" s="116"/>
      <c r="BQ14" s="116"/>
      <c r="BR14" s="116"/>
      <c r="BS14" s="116"/>
      <c r="BT14" s="116"/>
      <c r="BU14" s="116"/>
      <c r="BV14" s="116"/>
      <c r="BW14" s="116"/>
      <c r="BX14" s="116"/>
      <c r="BY14" s="116"/>
      <c r="BZ14" s="116"/>
      <c r="CA14" s="116"/>
      <c r="CB14" s="116"/>
      <c r="CC14" s="116"/>
      <c r="CD14" s="116"/>
      <c r="CE14" s="116"/>
      <c r="CF14" s="116"/>
      <c r="CG14" s="116"/>
      <c r="CH14" s="116"/>
      <c r="CI14" s="116"/>
      <c r="CJ14" s="116"/>
      <c r="CK14" s="116"/>
      <c r="CL14" s="116"/>
      <c r="CM14" s="116"/>
      <c r="CN14" s="116"/>
      <c r="CO14" s="116"/>
      <c r="CP14" s="116"/>
      <c r="CQ14" s="116"/>
      <c r="CR14" s="116"/>
      <c r="CS14" s="116"/>
      <c r="CT14" s="116"/>
      <c r="CU14" s="116"/>
      <c r="CV14" s="116"/>
      <c r="CW14" s="116"/>
      <c r="CX14" s="116"/>
      <c r="CY14" s="116"/>
      <c r="CZ14" s="116"/>
      <c r="DA14" s="116"/>
      <c r="DB14" s="116"/>
      <c r="DC14" s="116"/>
      <c r="DD14" s="116"/>
      <c r="DE14" s="116"/>
      <c r="DF14" s="116"/>
      <c r="DG14" s="116"/>
      <c r="DH14" s="116"/>
      <c r="DI14" s="116"/>
      <c r="DJ14" s="116"/>
      <c r="DK14" s="116"/>
      <c r="DL14" s="116"/>
      <c r="DM14" s="116"/>
      <c r="DN14" s="116"/>
      <c r="DO14" s="116"/>
      <c r="DP14" s="116"/>
      <c r="DQ14" s="116"/>
      <c r="DR14" s="116"/>
      <c r="DS14" s="116"/>
      <c r="DT14" s="116"/>
      <c r="DU14" s="116"/>
      <c r="DV14" s="116"/>
      <c r="DW14" s="116"/>
      <c r="DX14" s="116"/>
      <c r="DY14" s="116"/>
      <c r="DZ14" s="116"/>
      <c r="EA14" s="116"/>
      <c r="EB14" s="116"/>
      <c r="EC14" s="116"/>
      <c r="ED14" s="116"/>
      <c r="EE14" s="116"/>
      <c r="EF14" s="116"/>
      <c r="EG14" s="116"/>
      <c r="EH14" s="116"/>
      <c r="EI14" s="116"/>
      <c r="EJ14" s="116"/>
      <c r="EK14" s="116"/>
      <c r="EL14" s="116"/>
      <c r="EM14" s="116"/>
      <c r="EN14" s="116"/>
      <c r="EO14" s="116"/>
      <c r="EP14" s="116"/>
      <c r="EQ14" s="116"/>
      <c r="ER14" s="116"/>
      <c r="ES14" s="116"/>
      <c r="ET14" s="116"/>
      <c r="EU14" s="116"/>
      <c r="EV14" s="116"/>
      <c r="EW14" s="116"/>
      <c r="EX14" s="116"/>
      <c r="EY14" s="116"/>
      <c r="EZ14" s="116"/>
      <c r="FA14" s="116"/>
      <c r="FB14" s="116"/>
      <c r="FC14" s="116"/>
      <c r="FD14" s="116"/>
      <c r="FE14" s="116"/>
      <c r="FF14" s="116"/>
      <c r="FG14" s="116"/>
      <c r="FH14" s="116"/>
      <c r="FI14" s="116"/>
      <c r="FJ14" s="116"/>
      <c r="FK14" s="116"/>
      <c r="FL14" s="116"/>
      <c r="FM14" s="116"/>
      <c r="FN14" s="116"/>
      <c r="FO14" s="116"/>
      <c r="FP14" s="116"/>
      <c r="FQ14" s="116"/>
      <c r="FR14" s="116"/>
      <c r="FS14" s="116"/>
      <c r="FT14" s="116"/>
      <c r="FU14" s="116"/>
      <c r="FV14" s="116"/>
      <c r="FW14" s="116"/>
      <c r="FX14" s="116"/>
      <c r="FY14" s="116"/>
      <c r="FZ14" s="116"/>
      <c r="GA14" s="116"/>
      <c r="GB14" s="116"/>
      <c r="GC14" s="116"/>
      <c r="GD14" s="116"/>
      <c r="GE14" s="116"/>
      <c r="GF14" s="116"/>
      <c r="GG14" s="116"/>
      <c r="GH14" s="116"/>
      <c r="GI14" s="116"/>
      <c r="GJ14" s="116"/>
      <c r="GK14" s="116"/>
      <c r="GL14" s="116"/>
      <c r="GM14" s="116"/>
      <c r="GN14" s="116"/>
      <c r="GO14" s="116"/>
      <c r="GP14" s="116"/>
      <c r="GQ14" s="116"/>
      <c r="GR14" s="116"/>
      <c r="GS14" s="116"/>
      <c r="GT14" s="116"/>
      <c r="GU14" s="116"/>
      <c r="GV14" s="116"/>
      <c r="GW14" s="116"/>
      <c r="GX14" s="116"/>
      <c r="GY14" s="116"/>
      <c r="GZ14" s="116"/>
      <c r="HA14" s="116"/>
      <c r="HB14" s="116"/>
      <c r="HC14" s="116"/>
      <c r="HD14" s="116"/>
      <c r="HE14" s="116"/>
      <c r="HF14" s="116"/>
      <c r="HG14" s="116"/>
      <c r="HH14" s="116"/>
      <c r="HI14" s="116"/>
      <c r="HJ14" s="116"/>
      <c r="HK14" s="116"/>
      <c r="HL14" s="116"/>
      <c r="HM14" s="116"/>
      <c r="HN14" s="116"/>
      <c r="HO14" s="116"/>
      <c r="HP14" s="116"/>
      <c r="HQ14" s="116"/>
      <c r="HR14" s="116"/>
      <c r="HS14" s="116"/>
      <c r="HT14" s="116"/>
      <c r="HU14" s="116"/>
      <c r="HV14" s="116"/>
      <c r="HW14" s="116"/>
      <c r="HX14" s="116"/>
      <c r="HY14" s="116"/>
      <c r="HZ14" s="116"/>
      <c r="IA14" s="116"/>
      <c r="IB14" s="116"/>
      <c r="IC14" s="116"/>
      <c r="ID14" s="116"/>
      <c r="IE14" s="116"/>
      <c r="IF14" s="116"/>
      <c r="IG14" s="116"/>
      <c r="IH14" s="116"/>
      <c r="II14" s="116"/>
      <c r="IJ14" s="116"/>
      <c r="IK14" s="116"/>
      <c r="IL14" s="116"/>
      <c r="IM14" s="116"/>
      <c r="IN14" s="116"/>
      <c r="IO14" s="116"/>
      <c r="IP14" s="116"/>
      <c r="IQ14" s="116"/>
      <c r="IR14" s="116"/>
      <c r="IS14" s="116"/>
    </row>
    <row r="15" s="113" customFormat="1" ht="22.5" customHeight="1" spans="1:253">
      <c r="A15" s="119">
        <v>2300914</v>
      </c>
      <c r="B15" s="120" t="s">
        <v>328</v>
      </c>
      <c r="C15" s="121"/>
      <c r="D15" s="121"/>
      <c r="E15" s="121"/>
      <c r="F15" s="116"/>
      <c r="G15" s="116"/>
      <c r="H15" s="116"/>
      <c r="I15" s="116"/>
      <c r="J15" s="116"/>
      <c r="K15" s="116"/>
      <c r="L15" s="116"/>
      <c r="M15" s="116"/>
      <c r="N15" s="116"/>
      <c r="O15" s="116"/>
      <c r="P15" s="116"/>
      <c r="Q15" s="116"/>
      <c r="R15" s="116"/>
      <c r="S15" s="116"/>
      <c r="T15" s="116"/>
      <c r="U15" s="116"/>
      <c r="V15" s="116"/>
      <c r="W15" s="116"/>
      <c r="X15" s="116"/>
      <c r="Y15" s="116"/>
      <c r="Z15" s="116"/>
      <c r="AA15" s="116"/>
      <c r="AB15" s="116"/>
      <c r="AC15" s="116"/>
      <c r="AD15" s="116"/>
      <c r="AE15" s="116"/>
      <c r="AF15" s="116"/>
      <c r="AG15" s="116"/>
      <c r="AH15" s="116"/>
      <c r="AI15" s="116"/>
      <c r="AJ15" s="116"/>
      <c r="AK15" s="116"/>
      <c r="AL15" s="116"/>
      <c r="AM15" s="116"/>
      <c r="AN15" s="116"/>
      <c r="AO15" s="116"/>
      <c r="AP15" s="116"/>
      <c r="AQ15" s="116"/>
      <c r="AR15" s="116"/>
      <c r="AS15" s="116"/>
      <c r="AT15" s="116"/>
      <c r="AU15" s="116"/>
      <c r="AV15" s="116"/>
      <c r="AW15" s="116"/>
      <c r="AX15" s="116"/>
      <c r="AY15" s="116"/>
      <c r="AZ15" s="116"/>
      <c r="BA15" s="116"/>
      <c r="BB15" s="116"/>
      <c r="BC15" s="116"/>
      <c r="BD15" s="116"/>
      <c r="BE15" s="116"/>
      <c r="BF15" s="116"/>
      <c r="BG15" s="116"/>
      <c r="BH15" s="116"/>
      <c r="BI15" s="116"/>
      <c r="BJ15" s="116"/>
      <c r="BK15" s="116"/>
      <c r="BL15" s="116"/>
      <c r="BM15" s="116"/>
      <c r="BN15" s="116"/>
      <c r="BO15" s="116"/>
      <c r="BP15" s="116"/>
      <c r="BQ15" s="116"/>
      <c r="BR15" s="116"/>
      <c r="BS15" s="116"/>
      <c r="BT15" s="116"/>
      <c r="BU15" s="116"/>
      <c r="BV15" s="116"/>
      <c r="BW15" s="116"/>
      <c r="BX15" s="116"/>
      <c r="BY15" s="116"/>
      <c r="BZ15" s="116"/>
      <c r="CA15" s="116"/>
      <c r="CB15" s="116"/>
      <c r="CC15" s="116"/>
      <c r="CD15" s="116"/>
      <c r="CE15" s="116"/>
      <c r="CF15" s="116"/>
      <c r="CG15" s="116"/>
      <c r="CH15" s="116"/>
      <c r="CI15" s="116"/>
      <c r="CJ15" s="116"/>
      <c r="CK15" s="116"/>
      <c r="CL15" s="116"/>
      <c r="CM15" s="116"/>
      <c r="CN15" s="116"/>
      <c r="CO15" s="116"/>
      <c r="CP15" s="116"/>
      <c r="CQ15" s="116"/>
      <c r="CR15" s="116"/>
      <c r="CS15" s="116"/>
      <c r="CT15" s="116"/>
      <c r="CU15" s="116"/>
      <c r="CV15" s="116"/>
      <c r="CW15" s="116"/>
      <c r="CX15" s="116"/>
      <c r="CY15" s="116"/>
      <c r="CZ15" s="116"/>
      <c r="DA15" s="116"/>
      <c r="DB15" s="116"/>
      <c r="DC15" s="116"/>
      <c r="DD15" s="116"/>
      <c r="DE15" s="116"/>
      <c r="DF15" s="116"/>
      <c r="DG15" s="116"/>
      <c r="DH15" s="116"/>
      <c r="DI15" s="116"/>
      <c r="DJ15" s="116"/>
      <c r="DK15" s="116"/>
      <c r="DL15" s="116"/>
      <c r="DM15" s="116"/>
      <c r="DN15" s="116"/>
      <c r="DO15" s="116"/>
      <c r="DP15" s="116"/>
      <c r="DQ15" s="116"/>
      <c r="DR15" s="116"/>
      <c r="DS15" s="116"/>
      <c r="DT15" s="116"/>
      <c r="DU15" s="116"/>
      <c r="DV15" s="116"/>
      <c r="DW15" s="116"/>
      <c r="DX15" s="116"/>
      <c r="DY15" s="116"/>
      <c r="DZ15" s="116"/>
      <c r="EA15" s="116"/>
      <c r="EB15" s="116"/>
      <c r="EC15" s="116"/>
      <c r="ED15" s="116"/>
      <c r="EE15" s="116"/>
      <c r="EF15" s="116"/>
      <c r="EG15" s="116"/>
      <c r="EH15" s="116"/>
      <c r="EI15" s="116"/>
      <c r="EJ15" s="116"/>
      <c r="EK15" s="116"/>
      <c r="EL15" s="116"/>
      <c r="EM15" s="116"/>
      <c r="EN15" s="116"/>
      <c r="EO15" s="116"/>
      <c r="EP15" s="116"/>
      <c r="EQ15" s="116"/>
      <c r="ER15" s="116"/>
      <c r="ES15" s="116"/>
      <c r="ET15" s="116"/>
      <c r="EU15" s="116"/>
      <c r="EV15" s="116"/>
      <c r="EW15" s="116"/>
      <c r="EX15" s="116"/>
      <c r="EY15" s="116"/>
      <c r="EZ15" s="116"/>
      <c r="FA15" s="116"/>
      <c r="FB15" s="116"/>
      <c r="FC15" s="116"/>
      <c r="FD15" s="116"/>
      <c r="FE15" s="116"/>
      <c r="FF15" s="116"/>
      <c r="FG15" s="116"/>
      <c r="FH15" s="116"/>
      <c r="FI15" s="116"/>
      <c r="FJ15" s="116"/>
      <c r="FK15" s="116"/>
      <c r="FL15" s="116"/>
      <c r="FM15" s="116"/>
      <c r="FN15" s="116"/>
      <c r="FO15" s="116"/>
      <c r="FP15" s="116"/>
      <c r="FQ15" s="116"/>
      <c r="FR15" s="116"/>
      <c r="FS15" s="116"/>
      <c r="FT15" s="116"/>
      <c r="FU15" s="116"/>
      <c r="FV15" s="116"/>
      <c r="FW15" s="116"/>
      <c r="FX15" s="116"/>
      <c r="FY15" s="116"/>
      <c r="FZ15" s="116"/>
      <c r="GA15" s="116"/>
      <c r="GB15" s="116"/>
      <c r="GC15" s="116"/>
      <c r="GD15" s="116"/>
      <c r="GE15" s="116"/>
      <c r="GF15" s="116"/>
      <c r="GG15" s="116"/>
      <c r="GH15" s="116"/>
      <c r="GI15" s="116"/>
      <c r="GJ15" s="116"/>
      <c r="GK15" s="116"/>
      <c r="GL15" s="116"/>
      <c r="GM15" s="116"/>
      <c r="GN15" s="116"/>
      <c r="GO15" s="116"/>
      <c r="GP15" s="116"/>
      <c r="GQ15" s="116"/>
      <c r="GR15" s="116"/>
      <c r="GS15" s="116"/>
      <c r="GT15" s="116"/>
      <c r="GU15" s="116"/>
      <c r="GV15" s="116"/>
      <c r="GW15" s="116"/>
      <c r="GX15" s="116"/>
      <c r="GY15" s="116"/>
      <c r="GZ15" s="116"/>
      <c r="HA15" s="116"/>
      <c r="HB15" s="116"/>
      <c r="HC15" s="116"/>
      <c r="HD15" s="116"/>
      <c r="HE15" s="116"/>
      <c r="HF15" s="116"/>
      <c r="HG15" s="116"/>
      <c r="HH15" s="116"/>
      <c r="HI15" s="116"/>
      <c r="HJ15" s="116"/>
      <c r="HK15" s="116"/>
      <c r="HL15" s="116"/>
      <c r="HM15" s="116"/>
      <c r="HN15" s="116"/>
      <c r="HO15" s="116"/>
      <c r="HP15" s="116"/>
      <c r="HQ15" s="116"/>
      <c r="HR15" s="116"/>
      <c r="HS15" s="116"/>
      <c r="HT15" s="116"/>
      <c r="HU15" s="116"/>
      <c r="HV15" s="116"/>
      <c r="HW15" s="116"/>
      <c r="HX15" s="116"/>
      <c r="HY15" s="116"/>
      <c r="HZ15" s="116"/>
      <c r="IA15" s="116"/>
      <c r="IB15" s="116"/>
      <c r="IC15" s="116"/>
      <c r="ID15" s="116"/>
      <c r="IE15" s="116"/>
      <c r="IF15" s="116"/>
      <c r="IG15" s="116"/>
      <c r="IH15" s="116"/>
      <c r="II15" s="116"/>
      <c r="IJ15" s="116"/>
      <c r="IK15" s="116"/>
      <c r="IL15" s="116"/>
      <c r="IM15" s="116"/>
      <c r="IN15" s="116"/>
      <c r="IO15" s="116"/>
      <c r="IP15" s="116"/>
      <c r="IQ15" s="116"/>
      <c r="IR15" s="116"/>
      <c r="IS15" s="116"/>
    </row>
    <row r="16" s="113" customFormat="1" ht="22.5" customHeight="1" spans="1:253">
      <c r="A16" s="119"/>
      <c r="B16" s="120"/>
      <c r="C16" s="121"/>
      <c r="D16" s="121"/>
      <c r="E16" s="121"/>
      <c r="F16" s="116"/>
      <c r="G16" s="116"/>
      <c r="H16" s="116"/>
      <c r="I16" s="116"/>
      <c r="J16" s="116"/>
      <c r="K16" s="116"/>
      <c r="L16" s="116"/>
      <c r="M16" s="116"/>
      <c r="N16" s="116"/>
      <c r="O16" s="116"/>
      <c r="P16" s="116"/>
      <c r="Q16" s="116"/>
      <c r="R16" s="116"/>
      <c r="S16" s="116"/>
      <c r="T16" s="116"/>
      <c r="U16" s="116"/>
      <c r="V16" s="116"/>
      <c r="W16" s="116"/>
      <c r="X16" s="116"/>
      <c r="Y16" s="116"/>
      <c r="Z16" s="116"/>
      <c r="AA16" s="116"/>
      <c r="AB16" s="116"/>
      <c r="AC16" s="116"/>
      <c r="AD16" s="116"/>
      <c r="AE16" s="116"/>
      <c r="AF16" s="116"/>
      <c r="AG16" s="116"/>
      <c r="AH16" s="116"/>
      <c r="AI16" s="116"/>
      <c r="AJ16" s="116"/>
      <c r="AK16" s="116"/>
      <c r="AL16" s="116"/>
      <c r="AM16" s="116"/>
      <c r="AN16" s="116"/>
      <c r="AO16" s="116"/>
      <c r="AP16" s="116"/>
      <c r="AQ16" s="116"/>
      <c r="AR16" s="116"/>
      <c r="AS16" s="116"/>
      <c r="AT16" s="116"/>
      <c r="AU16" s="116"/>
      <c r="AV16" s="116"/>
      <c r="AW16" s="116"/>
      <c r="AX16" s="116"/>
      <c r="AY16" s="116"/>
      <c r="AZ16" s="116"/>
      <c r="BA16" s="116"/>
      <c r="BB16" s="116"/>
      <c r="BC16" s="116"/>
      <c r="BD16" s="116"/>
      <c r="BE16" s="116"/>
      <c r="BF16" s="116"/>
      <c r="BG16" s="116"/>
      <c r="BH16" s="116"/>
      <c r="BI16" s="116"/>
      <c r="BJ16" s="116"/>
      <c r="BK16" s="116"/>
      <c r="BL16" s="116"/>
      <c r="BM16" s="116"/>
      <c r="BN16" s="116"/>
      <c r="BO16" s="116"/>
      <c r="BP16" s="116"/>
      <c r="BQ16" s="116"/>
      <c r="BR16" s="116"/>
      <c r="BS16" s="116"/>
      <c r="BT16" s="116"/>
      <c r="BU16" s="116"/>
      <c r="BV16" s="116"/>
      <c r="BW16" s="116"/>
      <c r="BX16" s="116"/>
      <c r="BY16" s="116"/>
      <c r="BZ16" s="116"/>
      <c r="CA16" s="116"/>
      <c r="CB16" s="116"/>
      <c r="CC16" s="116"/>
      <c r="CD16" s="116"/>
      <c r="CE16" s="116"/>
      <c r="CF16" s="116"/>
      <c r="CG16" s="116"/>
      <c r="CH16" s="116"/>
      <c r="CI16" s="116"/>
      <c r="CJ16" s="116"/>
      <c r="CK16" s="116"/>
      <c r="CL16" s="116"/>
      <c r="CM16" s="116"/>
      <c r="CN16" s="116"/>
      <c r="CO16" s="116"/>
      <c r="CP16" s="116"/>
      <c r="CQ16" s="116"/>
      <c r="CR16" s="116"/>
      <c r="CS16" s="116"/>
      <c r="CT16" s="116"/>
      <c r="CU16" s="116"/>
      <c r="CV16" s="116"/>
      <c r="CW16" s="116"/>
      <c r="CX16" s="116"/>
      <c r="CY16" s="116"/>
      <c r="CZ16" s="116"/>
      <c r="DA16" s="116"/>
      <c r="DB16" s="116"/>
      <c r="DC16" s="116"/>
      <c r="DD16" s="116"/>
      <c r="DE16" s="116"/>
      <c r="DF16" s="116"/>
      <c r="DG16" s="116"/>
      <c r="DH16" s="116"/>
      <c r="DI16" s="116"/>
      <c r="DJ16" s="116"/>
      <c r="DK16" s="116"/>
      <c r="DL16" s="116"/>
      <c r="DM16" s="116"/>
      <c r="DN16" s="116"/>
      <c r="DO16" s="116"/>
      <c r="DP16" s="116"/>
      <c r="DQ16" s="116"/>
      <c r="DR16" s="116"/>
      <c r="DS16" s="116"/>
      <c r="DT16" s="116"/>
      <c r="DU16" s="116"/>
      <c r="DV16" s="116"/>
      <c r="DW16" s="116"/>
      <c r="DX16" s="116"/>
      <c r="DY16" s="116"/>
      <c r="DZ16" s="116"/>
      <c r="EA16" s="116"/>
      <c r="EB16" s="116"/>
      <c r="EC16" s="116"/>
      <c r="ED16" s="116"/>
      <c r="EE16" s="116"/>
      <c r="EF16" s="116"/>
      <c r="EG16" s="116"/>
      <c r="EH16" s="116"/>
      <c r="EI16" s="116"/>
      <c r="EJ16" s="116"/>
      <c r="EK16" s="116"/>
      <c r="EL16" s="116"/>
      <c r="EM16" s="116"/>
      <c r="EN16" s="116"/>
      <c r="EO16" s="116"/>
      <c r="EP16" s="116"/>
      <c r="EQ16" s="116"/>
      <c r="ER16" s="116"/>
      <c r="ES16" s="116"/>
      <c r="ET16" s="116"/>
      <c r="EU16" s="116"/>
      <c r="EV16" s="116"/>
      <c r="EW16" s="116"/>
      <c r="EX16" s="116"/>
      <c r="EY16" s="116"/>
      <c r="EZ16" s="116"/>
      <c r="FA16" s="116"/>
      <c r="FB16" s="116"/>
      <c r="FC16" s="116"/>
      <c r="FD16" s="116"/>
      <c r="FE16" s="116"/>
      <c r="FF16" s="116"/>
      <c r="FG16" s="116"/>
      <c r="FH16" s="116"/>
      <c r="FI16" s="116"/>
      <c r="FJ16" s="116"/>
      <c r="FK16" s="116"/>
      <c r="FL16" s="116"/>
      <c r="FM16" s="116"/>
      <c r="FN16" s="116"/>
      <c r="FO16" s="116"/>
      <c r="FP16" s="116"/>
      <c r="FQ16" s="116"/>
      <c r="FR16" s="116"/>
      <c r="FS16" s="116"/>
      <c r="FT16" s="116"/>
      <c r="FU16" s="116"/>
      <c r="FV16" s="116"/>
      <c r="FW16" s="116"/>
      <c r="FX16" s="116"/>
      <c r="FY16" s="116"/>
      <c r="FZ16" s="116"/>
      <c r="GA16" s="116"/>
      <c r="GB16" s="116"/>
      <c r="GC16" s="116"/>
      <c r="GD16" s="116"/>
      <c r="GE16" s="116"/>
      <c r="GF16" s="116"/>
      <c r="GG16" s="116"/>
      <c r="GH16" s="116"/>
      <c r="GI16" s="116"/>
      <c r="GJ16" s="116"/>
      <c r="GK16" s="116"/>
      <c r="GL16" s="116"/>
      <c r="GM16" s="116"/>
      <c r="GN16" s="116"/>
      <c r="GO16" s="116"/>
      <c r="GP16" s="116"/>
      <c r="GQ16" s="116"/>
      <c r="GR16" s="116"/>
      <c r="GS16" s="116"/>
      <c r="GT16" s="116"/>
      <c r="GU16" s="116"/>
      <c r="GV16" s="116"/>
      <c r="GW16" s="116"/>
      <c r="GX16" s="116"/>
      <c r="GY16" s="116"/>
      <c r="GZ16" s="116"/>
      <c r="HA16" s="116"/>
      <c r="HB16" s="116"/>
      <c r="HC16" s="116"/>
      <c r="HD16" s="116"/>
      <c r="HE16" s="116"/>
      <c r="HF16" s="116"/>
      <c r="HG16" s="116"/>
      <c r="HH16" s="116"/>
      <c r="HI16" s="116"/>
      <c r="HJ16" s="116"/>
      <c r="HK16" s="116"/>
      <c r="HL16" s="116"/>
      <c r="HM16" s="116"/>
      <c r="HN16" s="116"/>
      <c r="HO16" s="116"/>
      <c r="HP16" s="116"/>
      <c r="HQ16" s="116"/>
      <c r="HR16" s="116"/>
      <c r="HS16" s="116"/>
      <c r="HT16" s="116"/>
      <c r="HU16" s="116"/>
      <c r="HV16" s="116"/>
      <c r="HW16" s="116"/>
      <c r="HX16" s="116"/>
      <c r="HY16" s="116"/>
      <c r="HZ16" s="116"/>
      <c r="IA16" s="116"/>
      <c r="IB16" s="116"/>
      <c r="IC16" s="116"/>
      <c r="ID16" s="116"/>
      <c r="IE16" s="116"/>
      <c r="IF16" s="116"/>
      <c r="IG16" s="116"/>
      <c r="IH16" s="116"/>
      <c r="II16" s="116"/>
      <c r="IJ16" s="116"/>
      <c r="IK16" s="116"/>
      <c r="IL16" s="116"/>
      <c r="IM16" s="116"/>
      <c r="IN16" s="116"/>
      <c r="IO16" s="116"/>
      <c r="IP16" s="116"/>
      <c r="IQ16" s="116"/>
      <c r="IR16" s="116"/>
      <c r="IS16" s="116"/>
    </row>
    <row r="17" s="113" customFormat="1" ht="22.5" customHeight="1" spans="1:253">
      <c r="A17" s="119">
        <v>2300912</v>
      </c>
      <c r="B17" s="120" t="s">
        <v>329</v>
      </c>
      <c r="C17" s="121"/>
      <c r="D17" s="121"/>
      <c r="E17" s="122"/>
      <c r="F17" s="116"/>
      <c r="G17" s="116"/>
      <c r="H17" s="116"/>
      <c r="I17" s="116"/>
      <c r="J17" s="116"/>
      <c r="K17" s="116"/>
      <c r="L17" s="116"/>
      <c r="M17" s="116"/>
      <c r="N17" s="116"/>
      <c r="O17" s="116"/>
      <c r="P17" s="116"/>
      <c r="Q17" s="116"/>
      <c r="R17" s="116"/>
      <c r="S17" s="116"/>
      <c r="T17" s="116"/>
      <c r="U17" s="116"/>
      <c r="V17" s="116"/>
      <c r="W17" s="116"/>
      <c r="X17" s="116"/>
      <c r="Y17" s="116"/>
      <c r="Z17" s="116"/>
      <c r="AA17" s="116"/>
      <c r="AB17" s="116"/>
      <c r="AC17" s="116"/>
      <c r="AD17" s="116"/>
      <c r="AE17" s="116"/>
      <c r="AF17" s="116"/>
      <c r="AG17" s="116"/>
      <c r="AH17" s="116"/>
      <c r="AI17" s="116"/>
      <c r="AJ17" s="116"/>
      <c r="AK17" s="116"/>
      <c r="AL17" s="116"/>
      <c r="AM17" s="116"/>
      <c r="AN17" s="116"/>
      <c r="AO17" s="116"/>
      <c r="AP17" s="116"/>
      <c r="AQ17" s="116"/>
      <c r="AR17" s="116"/>
      <c r="AS17" s="116"/>
      <c r="AT17" s="116"/>
      <c r="AU17" s="116"/>
      <c r="AV17" s="116"/>
      <c r="AW17" s="116"/>
      <c r="AX17" s="116"/>
      <c r="AY17" s="116"/>
      <c r="AZ17" s="116"/>
      <c r="BA17" s="116"/>
      <c r="BB17" s="116"/>
      <c r="BC17" s="116"/>
      <c r="BD17" s="116"/>
      <c r="BE17" s="116"/>
      <c r="BF17" s="116"/>
      <c r="BG17" s="116"/>
      <c r="BH17" s="116"/>
      <c r="BI17" s="116"/>
      <c r="BJ17" s="116"/>
      <c r="BK17" s="116"/>
      <c r="BL17" s="116"/>
      <c r="BM17" s="116"/>
      <c r="BN17" s="116"/>
      <c r="BO17" s="116"/>
      <c r="BP17" s="116"/>
      <c r="BQ17" s="116"/>
      <c r="BR17" s="116"/>
      <c r="BS17" s="116"/>
      <c r="BT17" s="116"/>
      <c r="BU17" s="116"/>
      <c r="BV17" s="116"/>
      <c r="BW17" s="116"/>
      <c r="BX17" s="116"/>
      <c r="BY17" s="116"/>
      <c r="BZ17" s="116"/>
      <c r="CA17" s="116"/>
      <c r="CB17" s="116"/>
      <c r="CC17" s="116"/>
      <c r="CD17" s="116"/>
      <c r="CE17" s="116"/>
      <c r="CF17" s="116"/>
      <c r="CG17" s="116"/>
      <c r="CH17" s="116"/>
      <c r="CI17" s="116"/>
      <c r="CJ17" s="116"/>
      <c r="CK17" s="116"/>
      <c r="CL17" s="116"/>
      <c r="CM17" s="116"/>
      <c r="CN17" s="116"/>
      <c r="CO17" s="116"/>
      <c r="CP17" s="116"/>
      <c r="CQ17" s="116"/>
      <c r="CR17" s="116"/>
      <c r="CS17" s="116"/>
      <c r="CT17" s="116"/>
      <c r="CU17" s="116"/>
      <c r="CV17" s="116"/>
      <c r="CW17" s="116"/>
      <c r="CX17" s="116"/>
      <c r="CY17" s="116"/>
      <c r="CZ17" s="116"/>
      <c r="DA17" s="116"/>
      <c r="DB17" s="116"/>
      <c r="DC17" s="116"/>
      <c r="DD17" s="116"/>
      <c r="DE17" s="116"/>
      <c r="DF17" s="116"/>
      <c r="DG17" s="116"/>
      <c r="DH17" s="116"/>
      <c r="DI17" s="116"/>
      <c r="DJ17" s="116"/>
      <c r="DK17" s="116"/>
      <c r="DL17" s="116"/>
      <c r="DM17" s="116"/>
      <c r="DN17" s="116"/>
      <c r="DO17" s="116"/>
      <c r="DP17" s="116"/>
      <c r="DQ17" s="116"/>
      <c r="DR17" s="116"/>
      <c r="DS17" s="116"/>
      <c r="DT17" s="116"/>
      <c r="DU17" s="116"/>
      <c r="DV17" s="116"/>
      <c r="DW17" s="116"/>
      <c r="DX17" s="116"/>
      <c r="DY17" s="116"/>
      <c r="DZ17" s="116"/>
      <c r="EA17" s="116"/>
      <c r="EB17" s="116"/>
      <c r="EC17" s="116"/>
      <c r="ED17" s="116"/>
      <c r="EE17" s="116"/>
      <c r="EF17" s="116"/>
      <c r="EG17" s="116"/>
      <c r="EH17" s="116"/>
      <c r="EI17" s="116"/>
      <c r="EJ17" s="116"/>
      <c r="EK17" s="116"/>
      <c r="EL17" s="116"/>
      <c r="EM17" s="116"/>
      <c r="EN17" s="116"/>
      <c r="EO17" s="116"/>
      <c r="EP17" s="116"/>
      <c r="EQ17" s="116"/>
      <c r="ER17" s="116"/>
      <c r="ES17" s="116"/>
      <c r="ET17" s="116"/>
      <c r="EU17" s="116"/>
      <c r="EV17" s="116"/>
      <c r="EW17" s="116"/>
      <c r="EX17" s="116"/>
      <c r="EY17" s="116"/>
      <c r="EZ17" s="116"/>
      <c r="FA17" s="116"/>
      <c r="FB17" s="116"/>
      <c r="FC17" s="116"/>
      <c r="FD17" s="116"/>
      <c r="FE17" s="116"/>
      <c r="FF17" s="116"/>
      <c r="FG17" s="116"/>
      <c r="FH17" s="116"/>
      <c r="FI17" s="116"/>
      <c r="FJ17" s="116"/>
      <c r="FK17" s="116"/>
      <c r="FL17" s="116"/>
      <c r="FM17" s="116"/>
      <c r="FN17" s="116"/>
      <c r="FO17" s="116"/>
      <c r="FP17" s="116"/>
      <c r="FQ17" s="116"/>
      <c r="FR17" s="116"/>
      <c r="FS17" s="116"/>
      <c r="FT17" s="116"/>
      <c r="FU17" s="116"/>
      <c r="FV17" s="116"/>
      <c r="FW17" s="116"/>
      <c r="FX17" s="116"/>
      <c r="FY17" s="116"/>
      <c r="FZ17" s="116"/>
      <c r="GA17" s="116"/>
      <c r="GB17" s="116"/>
      <c r="GC17" s="116"/>
      <c r="GD17" s="116"/>
      <c r="GE17" s="116"/>
      <c r="GF17" s="116"/>
      <c r="GG17" s="116"/>
      <c r="GH17" s="116"/>
      <c r="GI17" s="116"/>
      <c r="GJ17" s="116"/>
      <c r="GK17" s="116"/>
      <c r="GL17" s="116"/>
      <c r="GM17" s="116"/>
      <c r="GN17" s="116"/>
      <c r="GO17" s="116"/>
      <c r="GP17" s="116"/>
      <c r="GQ17" s="116"/>
      <c r="GR17" s="116"/>
      <c r="GS17" s="116"/>
      <c r="GT17" s="116"/>
      <c r="GU17" s="116"/>
      <c r="GV17" s="116"/>
      <c r="GW17" s="116"/>
      <c r="GX17" s="116"/>
      <c r="GY17" s="116"/>
      <c r="GZ17" s="116"/>
      <c r="HA17" s="116"/>
      <c r="HB17" s="116"/>
      <c r="HC17" s="116"/>
      <c r="HD17" s="116"/>
      <c r="HE17" s="116"/>
      <c r="HF17" s="116"/>
      <c r="HG17" s="116"/>
      <c r="HH17" s="116"/>
      <c r="HI17" s="116"/>
      <c r="HJ17" s="116"/>
      <c r="HK17" s="116"/>
      <c r="HL17" s="116"/>
      <c r="HM17" s="116"/>
      <c r="HN17" s="116"/>
      <c r="HO17" s="116"/>
      <c r="HP17" s="116"/>
      <c r="HQ17" s="116"/>
      <c r="HR17" s="116"/>
      <c r="HS17" s="116"/>
      <c r="HT17" s="116"/>
      <c r="HU17" s="116"/>
      <c r="HV17" s="116"/>
      <c r="HW17" s="116"/>
      <c r="HX17" s="116"/>
      <c r="HY17" s="116"/>
      <c r="HZ17" s="116"/>
      <c r="IA17" s="116"/>
      <c r="IB17" s="116"/>
      <c r="IC17" s="116"/>
      <c r="ID17" s="116"/>
      <c r="IE17" s="116"/>
      <c r="IF17" s="116"/>
      <c r="IG17" s="116"/>
      <c r="IH17" s="116"/>
      <c r="II17" s="116"/>
      <c r="IJ17" s="116"/>
      <c r="IK17" s="116"/>
      <c r="IL17" s="116"/>
      <c r="IM17" s="116"/>
      <c r="IN17" s="116"/>
      <c r="IO17" s="116"/>
      <c r="IP17" s="116"/>
      <c r="IQ17" s="116"/>
      <c r="IR17" s="116"/>
      <c r="IS17" s="116"/>
    </row>
    <row r="18" s="113" customFormat="1" ht="22.5" customHeight="1" spans="1:253">
      <c r="A18" s="123"/>
      <c r="B18" s="124"/>
      <c r="C18" s="116"/>
      <c r="D18" s="116"/>
      <c r="E18" s="116"/>
      <c r="F18" s="116"/>
      <c r="G18" s="116"/>
      <c r="H18" s="116"/>
      <c r="I18" s="116"/>
      <c r="J18" s="116"/>
      <c r="K18" s="116"/>
      <c r="L18" s="116"/>
      <c r="M18" s="116"/>
      <c r="N18" s="116"/>
      <c r="O18" s="116"/>
      <c r="P18" s="116"/>
      <c r="Q18" s="116"/>
      <c r="R18" s="116"/>
      <c r="S18" s="116"/>
      <c r="T18" s="116"/>
      <c r="U18" s="116"/>
      <c r="V18" s="116"/>
      <c r="W18" s="116"/>
      <c r="X18" s="116"/>
      <c r="Y18" s="116"/>
      <c r="Z18" s="116"/>
      <c r="AA18" s="116"/>
      <c r="AB18" s="116"/>
      <c r="AC18" s="116"/>
      <c r="AD18" s="116"/>
      <c r="AE18" s="116"/>
      <c r="AF18" s="116"/>
      <c r="AG18" s="116"/>
      <c r="AH18" s="116"/>
      <c r="AI18" s="116"/>
      <c r="AJ18" s="116"/>
      <c r="AK18" s="116"/>
      <c r="AL18" s="116"/>
      <c r="AM18" s="116"/>
      <c r="AN18" s="116"/>
      <c r="AO18" s="116"/>
      <c r="AP18" s="116"/>
      <c r="AQ18" s="116"/>
      <c r="AR18" s="116"/>
      <c r="AS18" s="116"/>
      <c r="AT18" s="116"/>
      <c r="AU18" s="116"/>
      <c r="AV18" s="116"/>
      <c r="AW18" s="116"/>
      <c r="AX18" s="116"/>
      <c r="AY18" s="116"/>
      <c r="AZ18" s="116"/>
      <c r="BA18" s="116"/>
      <c r="BB18" s="116"/>
      <c r="BC18" s="116"/>
      <c r="BD18" s="116"/>
      <c r="BE18" s="116"/>
      <c r="BF18" s="116"/>
      <c r="BG18" s="116"/>
      <c r="BH18" s="116"/>
      <c r="BI18" s="116"/>
      <c r="BJ18" s="116"/>
      <c r="BK18" s="116"/>
      <c r="BL18" s="116"/>
      <c r="BM18" s="116"/>
      <c r="BN18" s="116"/>
      <c r="BO18" s="116"/>
      <c r="BP18" s="116"/>
      <c r="BQ18" s="116"/>
      <c r="BR18" s="116"/>
      <c r="BS18" s="116"/>
      <c r="BT18" s="116"/>
      <c r="BU18" s="116"/>
      <c r="BV18" s="116"/>
      <c r="BW18" s="116"/>
      <c r="BX18" s="116"/>
      <c r="BY18" s="116"/>
      <c r="BZ18" s="116"/>
      <c r="CA18" s="116"/>
      <c r="CB18" s="116"/>
      <c r="CC18" s="116"/>
      <c r="CD18" s="116"/>
      <c r="CE18" s="116"/>
      <c r="CF18" s="116"/>
      <c r="CG18" s="116"/>
      <c r="CH18" s="116"/>
      <c r="CI18" s="116"/>
      <c r="CJ18" s="116"/>
      <c r="CK18" s="116"/>
      <c r="CL18" s="116"/>
      <c r="CM18" s="116"/>
      <c r="CN18" s="116"/>
      <c r="CO18" s="116"/>
      <c r="CP18" s="116"/>
      <c r="CQ18" s="116"/>
      <c r="CR18" s="116"/>
      <c r="CS18" s="116"/>
      <c r="CT18" s="116"/>
      <c r="CU18" s="116"/>
      <c r="CV18" s="116"/>
      <c r="CW18" s="116"/>
      <c r="CX18" s="116"/>
      <c r="CY18" s="116"/>
      <c r="CZ18" s="116"/>
      <c r="DA18" s="116"/>
      <c r="DB18" s="116"/>
      <c r="DC18" s="116"/>
      <c r="DD18" s="116"/>
      <c r="DE18" s="116"/>
      <c r="DF18" s="116"/>
      <c r="DG18" s="116"/>
      <c r="DH18" s="116"/>
      <c r="DI18" s="116"/>
      <c r="DJ18" s="116"/>
      <c r="DK18" s="116"/>
      <c r="DL18" s="116"/>
      <c r="DM18" s="116"/>
      <c r="DN18" s="116"/>
      <c r="DO18" s="116"/>
      <c r="DP18" s="116"/>
      <c r="DQ18" s="116"/>
      <c r="DR18" s="116"/>
      <c r="DS18" s="116"/>
      <c r="DT18" s="116"/>
      <c r="DU18" s="116"/>
      <c r="DV18" s="116"/>
      <c r="DW18" s="116"/>
      <c r="DX18" s="116"/>
      <c r="DY18" s="116"/>
      <c r="DZ18" s="116"/>
      <c r="EA18" s="116"/>
      <c r="EB18" s="116"/>
      <c r="EC18" s="116"/>
      <c r="ED18" s="116"/>
      <c r="EE18" s="116"/>
      <c r="EF18" s="116"/>
      <c r="EG18" s="116"/>
      <c r="EH18" s="116"/>
      <c r="EI18" s="116"/>
      <c r="EJ18" s="116"/>
      <c r="EK18" s="116"/>
      <c r="EL18" s="116"/>
      <c r="EM18" s="116"/>
      <c r="EN18" s="116"/>
      <c r="EO18" s="116"/>
      <c r="EP18" s="116"/>
      <c r="EQ18" s="116"/>
      <c r="ER18" s="116"/>
      <c r="ES18" s="116"/>
      <c r="ET18" s="116"/>
      <c r="EU18" s="116"/>
      <c r="EV18" s="116"/>
      <c r="EW18" s="116"/>
      <c r="EX18" s="116"/>
      <c r="EY18" s="116"/>
      <c r="EZ18" s="116"/>
      <c r="FA18" s="116"/>
      <c r="FB18" s="116"/>
      <c r="FC18" s="116"/>
      <c r="FD18" s="116"/>
      <c r="FE18" s="116"/>
      <c r="FF18" s="116"/>
      <c r="FG18" s="116"/>
      <c r="FH18" s="116"/>
      <c r="FI18" s="116"/>
      <c r="FJ18" s="116"/>
      <c r="FK18" s="116"/>
      <c r="FL18" s="116"/>
      <c r="FM18" s="116"/>
      <c r="FN18" s="116"/>
      <c r="FO18" s="116"/>
      <c r="FP18" s="116"/>
      <c r="FQ18" s="116"/>
      <c r="FR18" s="116"/>
      <c r="FS18" s="116"/>
      <c r="FT18" s="116"/>
      <c r="FU18" s="116"/>
      <c r="FV18" s="116"/>
      <c r="FW18" s="116"/>
      <c r="FX18" s="116"/>
      <c r="FY18" s="116"/>
      <c r="FZ18" s="116"/>
      <c r="GA18" s="116"/>
      <c r="GB18" s="116"/>
      <c r="GC18" s="116"/>
      <c r="GD18" s="116"/>
      <c r="GE18" s="116"/>
      <c r="GF18" s="116"/>
      <c r="GG18" s="116"/>
      <c r="GH18" s="116"/>
      <c r="GI18" s="116"/>
      <c r="GJ18" s="116"/>
      <c r="GK18" s="116"/>
      <c r="GL18" s="116"/>
      <c r="GM18" s="116"/>
      <c r="GN18" s="116"/>
      <c r="GO18" s="116"/>
      <c r="GP18" s="116"/>
      <c r="GQ18" s="116"/>
      <c r="GR18" s="116"/>
      <c r="GS18" s="116"/>
      <c r="GT18" s="116"/>
      <c r="GU18" s="116"/>
      <c r="GV18" s="116"/>
      <c r="GW18" s="116"/>
      <c r="GX18" s="116"/>
      <c r="GY18" s="116"/>
      <c r="GZ18" s="116"/>
      <c r="HA18" s="116"/>
      <c r="HB18" s="116"/>
      <c r="HC18" s="116"/>
      <c r="HD18" s="116"/>
      <c r="HE18" s="116"/>
      <c r="HF18" s="116"/>
      <c r="HG18" s="116"/>
      <c r="HH18" s="116"/>
      <c r="HI18" s="116"/>
      <c r="HJ18" s="116"/>
      <c r="HK18" s="116"/>
      <c r="HL18" s="116"/>
      <c r="HM18" s="116"/>
      <c r="HN18" s="116"/>
      <c r="HO18" s="116"/>
      <c r="HP18" s="116"/>
      <c r="HQ18" s="116"/>
      <c r="HR18" s="116"/>
      <c r="HS18" s="116"/>
      <c r="HT18" s="116"/>
      <c r="HU18" s="116"/>
      <c r="HV18" s="116"/>
      <c r="HW18" s="116"/>
      <c r="HX18" s="116"/>
      <c r="HY18" s="116"/>
      <c r="HZ18" s="116"/>
      <c r="IA18" s="116"/>
      <c r="IB18" s="116"/>
      <c r="IC18" s="116"/>
      <c r="ID18" s="116"/>
      <c r="IE18" s="116"/>
      <c r="IF18" s="116"/>
      <c r="IG18" s="116"/>
      <c r="IH18" s="116"/>
      <c r="II18" s="116"/>
      <c r="IJ18" s="116"/>
      <c r="IK18" s="116"/>
      <c r="IL18" s="116"/>
      <c r="IM18" s="116"/>
      <c r="IN18" s="116"/>
      <c r="IO18" s="116"/>
      <c r="IP18" s="116"/>
      <c r="IQ18" s="116"/>
      <c r="IR18" s="116"/>
      <c r="IS18" s="116"/>
    </row>
    <row r="19" s="113" customFormat="1" ht="16.5" customHeight="1" spans="1:253">
      <c r="A19" s="125" t="s">
        <v>297</v>
      </c>
      <c r="B19" s="124"/>
      <c r="C19" s="116"/>
      <c r="D19" s="116"/>
      <c r="E19" s="116"/>
      <c r="F19" s="116"/>
      <c r="G19" s="116"/>
      <c r="H19" s="116"/>
      <c r="I19" s="116"/>
      <c r="J19" s="116"/>
      <c r="K19" s="116"/>
      <c r="L19" s="116"/>
      <c r="M19" s="116"/>
      <c r="N19" s="116"/>
      <c r="O19" s="116"/>
      <c r="P19" s="116"/>
      <c r="Q19" s="116"/>
      <c r="R19" s="116"/>
      <c r="S19" s="116"/>
      <c r="T19" s="116"/>
      <c r="U19" s="116"/>
      <c r="V19" s="116"/>
      <c r="W19" s="116"/>
      <c r="X19" s="116"/>
      <c r="Y19" s="116"/>
      <c r="Z19" s="116"/>
      <c r="AA19" s="116"/>
      <c r="AB19" s="116"/>
      <c r="AC19" s="116"/>
      <c r="AD19" s="116"/>
      <c r="AE19" s="116"/>
      <c r="AF19" s="116"/>
      <c r="AG19" s="116"/>
      <c r="AH19" s="116"/>
      <c r="AI19" s="116"/>
      <c r="AJ19" s="116"/>
      <c r="AK19" s="116"/>
      <c r="AL19" s="116"/>
      <c r="AM19" s="116"/>
      <c r="AN19" s="116"/>
      <c r="AO19" s="116"/>
      <c r="AP19" s="116"/>
      <c r="AQ19" s="116"/>
      <c r="AR19" s="116"/>
      <c r="AS19" s="116"/>
      <c r="AT19" s="116"/>
      <c r="AU19" s="116"/>
      <c r="AV19" s="116"/>
      <c r="AW19" s="116"/>
      <c r="AX19" s="116"/>
      <c r="AY19" s="116"/>
      <c r="AZ19" s="116"/>
      <c r="BA19" s="116"/>
      <c r="BB19" s="116"/>
      <c r="BC19" s="116"/>
      <c r="BD19" s="116"/>
      <c r="BE19" s="116"/>
      <c r="BF19" s="116"/>
      <c r="BG19" s="116"/>
      <c r="BH19" s="116"/>
      <c r="BI19" s="116"/>
      <c r="BJ19" s="116"/>
      <c r="BK19" s="116"/>
      <c r="BL19" s="116"/>
      <c r="BM19" s="116"/>
      <c r="BN19" s="116"/>
      <c r="BO19" s="116"/>
      <c r="BP19" s="116"/>
      <c r="BQ19" s="116"/>
      <c r="BR19" s="116"/>
      <c r="BS19" s="116"/>
      <c r="BT19" s="116"/>
      <c r="BU19" s="116"/>
      <c r="BV19" s="116"/>
      <c r="BW19" s="116"/>
      <c r="BX19" s="116"/>
      <c r="BY19" s="116"/>
      <c r="BZ19" s="116"/>
      <c r="CA19" s="116"/>
      <c r="CB19" s="116"/>
      <c r="CC19" s="116"/>
      <c r="CD19" s="116"/>
      <c r="CE19" s="116"/>
      <c r="CF19" s="116"/>
      <c r="CG19" s="116"/>
      <c r="CH19" s="116"/>
      <c r="CI19" s="116"/>
      <c r="CJ19" s="116"/>
      <c r="CK19" s="116"/>
      <c r="CL19" s="116"/>
      <c r="CM19" s="116"/>
      <c r="CN19" s="116"/>
      <c r="CO19" s="116"/>
      <c r="CP19" s="116"/>
      <c r="CQ19" s="116"/>
      <c r="CR19" s="116"/>
      <c r="CS19" s="116"/>
      <c r="CT19" s="116"/>
      <c r="CU19" s="116"/>
      <c r="CV19" s="116"/>
      <c r="CW19" s="116"/>
      <c r="CX19" s="116"/>
      <c r="CY19" s="116"/>
      <c r="CZ19" s="116"/>
      <c r="DA19" s="116"/>
      <c r="DB19" s="116"/>
      <c r="DC19" s="116"/>
      <c r="DD19" s="116"/>
      <c r="DE19" s="116"/>
      <c r="DF19" s="116"/>
      <c r="DG19" s="116"/>
      <c r="DH19" s="116"/>
      <c r="DI19" s="116"/>
      <c r="DJ19" s="116"/>
      <c r="DK19" s="116"/>
      <c r="DL19" s="116"/>
      <c r="DM19" s="116"/>
      <c r="DN19" s="116"/>
      <c r="DO19" s="116"/>
      <c r="DP19" s="116"/>
      <c r="DQ19" s="116"/>
      <c r="DR19" s="116"/>
      <c r="DS19" s="116"/>
      <c r="DT19" s="116"/>
      <c r="DU19" s="116"/>
      <c r="DV19" s="116"/>
      <c r="DW19" s="116"/>
      <c r="DX19" s="116"/>
      <c r="DY19" s="116"/>
      <c r="DZ19" s="116"/>
      <c r="EA19" s="116"/>
      <c r="EB19" s="116"/>
      <c r="EC19" s="116"/>
      <c r="ED19" s="116"/>
      <c r="EE19" s="116"/>
      <c r="EF19" s="116"/>
      <c r="EG19" s="116"/>
      <c r="EH19" s="116"/>
      <c r="EI19" s="116"/>
      <c r="EJ19" s="116"/>
      <c r="EK19" s="116"/>
      <c r="EL19" s="116"/>
      <c r="EM19" s="116"/>
      <c r="EN19" s="116"/>
      <c r="EO19" s="116"/>
      <c r="EP19" s="116"/>
      <c r="EQ19" s="116"/>
      <c r="ER19" s="116"/>
      <c r="ES19" s="116"/>
      <c r="ET19" s="116"/>
      <c r="EU19" s="116"/>
      <c r="EV19" s="116"/>
      <c r="EW19" s="116"/>
      <c r="EX19" s="116"/>
      <c r="EY19" s="116"/>
      <c r="EZ19" s="116"/>
      <c r="FA19" s="116"/>
      <c r="FB19" s="116"/>
      <c r="FC19" s="116"/>
      <c r="FD19" s="116"/>
      <c r="FE19" s="116"/>
      <c r="FF19" s="116"/>
      <c r="FG19" s="116"/>
      <c r="FH19" s="116"/>
      <c r="FI19" s="116"/>
      <c r="FJ19" s="116"/>
      <c r="FK19" s="116"/>
      <c r="FL19" s="116"/>
      <c r="FM19" s="116"/>
      <c r="FN19" s="116"/>
      <c r="FO19" s="116"/>
      <c r="FP19" s="116"/>
      <c r="FQ19" s="116"/>
      <c r="FR19" s="116"/>
      <c r="FS19" s="116"/>
      <c r="FT19" s="116"/>
      <c r="FU19" s="116"/>
      <c r="FV19" s="116"/>
      <c r="FW19" s="116"/>
      <c r="FX19" s="116"/>
      <c r="FY19" s="116"/>
      <c r="FZ19" s="116"/>
      <c r="GA19" s="116"/>
      <c r="GB19" s="116"/>
      <c r="GC19" s="116"/>
      <c r="GD19" s="116"/>
      <c r="GE19" s="116"/>
      <c r="GF19" s="116"/>
      <c r="GG19" s="116"/>
      <c r="GH19" s="116"/>
      <c r="GI19" s="116"/>
      <c r="GJ19" s="116"/>
      <c r="GK19" s="116"/>
      <c r="GL19" s="116"/>
      <c r="GM19" s="116"/>
      <c r="GN19" s="116"/>
      <c r="GO19" s="116"/>
      <c r="GP19" s="116"/>
      <c r="GQ19" s="116"/>
      <c r="GR19" s="116"/>
      <c r="GS19" s="116"/>
      <c r="GT19" s="116"/>
      <c r="GU19" s="116"/>
      <c r="GV19" s="116"/>
      <c r="GW19" s="116"/>
      <c r="GX19" s="116"/>
      <c r="GY19" s="116"/>
      <c r="GZ19" s="116"/>
      <c r="HA19" s="116"/>
      <c r="HB19" s="116"/>
      <c r="HC19" s="116"/>
      <c r="HD19" s="116"/>
      <c r="HE19" s="116"/>
      <c r="HF19" s="116"/>
      <c r="HG19" s="116"/>
      <c r="HH19" s="116"/>
      <c r="HI19" s="116"/>
      <c r="HJ19" s="116"/>
      <c r="HK19" s="116"/>
      <c r="HL19" s="116"/>
      <c r="HM19" s="116"/>
      <c r="HN19" s="116"/>
      <c r="HO19" s="116"/>
      <c r="HP19" s="116"/>
      <c r="HQ19" s="116"/>
      <c r="HR19" s="116"/>
      <c r="HS19" s="116"/>
      <c r="HT19" s="116"/>
      <c r="HU19" s="116"/>
      <c r="HV19" s="116"/>
      <c r="HW19" s="116"/>
      <c r="HX19" s="116"/>
      <c r="HY19" s="116"/>
      <c r="HZ19" s="116"/>
      <c r="IA19" s="116"/>
      <c r="IB19" s="116"/>
      <c r="IC19" s="116"/>
      <c r="ID19" s="116"/>
      <c r="IE19" s="116"/>
      <c r="IF19" s="116"/>
      <c r="IG19" s="116"/>
      <c r="IH19" s="116"/>
      <c r="II19" s="116"/>
      <c r="IJ19" s="116"/>
      <c r="IK19" s="116"/>
      <c r="IL19" s="116"/>
      <c r="IM19" s="116"/>
      <c r="IN19" s="116"/>
      <c r="IO19" s="116"/>
      <c r="IP19" s="116"/>
      <c r="IQ19" s="116"/>
      <c r="IR19" s="116"/>
      <c r="IS19" s="116"/>
    </row>
    <row r="20" s="113" customFormat="1" ht="16.5" customHeight="1" spans="1:253">
      <c r="A20" s="123"/>
      <c r="B20" s="124"/>
      <c r="C20" s="116"/>
      <c r="D20" s="116"/>
      <c r="E20" s="116"/>
      <c r="F20" s="116"/>
      <c r="G20" s="116"/>
      <c r="H20" s="116"/>
      <c r="I20" s="116"/>
      <c r="J20" s="116"/>
      <c r="K20" s="116"/>
      <c r="L20" s="116"/>
      <c r="M20" s="116"/>
      <c r="N20" s="116"/>
      <c r="O20" s="116"/>
      <c r="P20" s="116"/>
      <c r="Q20" s="116"/>
      <c r="R20" s="116"/>
      <c r="S20" s="116"/>
      <c r="T20" s="116"/>
      <c r="U20" s="116"/>
      <c r="V20" s="116"/>
      <c r="W20" s="116"/>
      <c r="X20" s="116"/>
      <c r="Y20" s="116"/>
      <c r="Z20" s="116"/>
      <c r="AA20" s="116"/>
      <c r="AB20" s="116"/>
      <c r="AC20" s="116"/>
      <c r="AD20" s="116"/>
      <c r="AE20" s="116"/>
      <c r="AF20" s="116"/>
      <c r="AG20" s="116"/>
      <c r="AH20" s="116"/>
      <c r="AI20" s="116"/>
      <c r="AJ20" s="116"/>
      <c r="AK20" s="116"/>
      <c r="AL20" s="116"/>
      <c r="AM20" s="116"/>
      <c r="AN20" s="116"/>
      <c r="AO20" s="116"/>
      <c r="AP20" s="116"/>
      <c r="AQ20" s="116"/>
      <c r="AR20" s="116"/>
      <c r="AS20" s="116"/>
      <c r="AT20" s="116"/>
      <c r="AU20" s="116"/>
      <c r="AV20" s="116"/>
      <c r="AW20" s="116"/>
      <c r="AX20" s="116"/>
      <c r="AY20" s="116"/>
      <c r="AZ20" s="116"/>
      <c r="BA20" s="116"/>
      <c r="BB20" s="116"/>
      <c r="BC20" s="116"/>
      <c r="BD20" s="116"/>
      <c r="BE20" s="116"/>
      <c r="BF20" s="116"/>
      <c r="BG20" s="116"/>
      <c r="BH20" s="116"/>
      <c r="BI20" s="116"/>
      <c r="BJ20" s="116"/>
      <c r="BK20" s="116"/>
      <c r="BL20" s="116"/>
      <c r="BM20" s="116"/>
      <c r="BN20" s="116"/>
      <c r="BO20" s="116"/>
      <c r="BP20" s="116"/>
      <c r="BQ20" s="116"/>
      <c r="BR20" s="116"/>
      <c r="BS20" s="116"/>
      <c r="BT20" s="116"/>
      <c r="BU20" s="116"/>
      <c r="BV20" s="116"/>
      <c r="BW20" s="116"/>
      <c r="BX20" s="116"/>
      <c r="BY20" s="116"/>
      <c r="BZ20" s="116"/>
      <c r="CA20" s="116"/>
      <c r="CB20" s="116"/>
      <c r="CC20" s="116"/>
      <c r="CD20" s="116"/>
      <c r="CE20" s="116"/>
      <c r="CF20" s="116"/>
      <c r="CG20" s="116"/>
      <c r="CH20" s="116"/>
      <c r="CI20" s="116"/>
      <c r="CJ20" s="116"/>
      <c r="CK20" s="116"/>
      <c r="CL20" s="116"/>
      <c r="CM20" s="116"/>
      <c r="CN20" s="116"/>
      <c r="CO20" s="116"/>
      <c r="CP20" s="116"/>
      <c r="CQ20" s="116"/>
      <c r="CR20" s="116"/>
      <c r="CS20" s="116"/>
      <c r="CT20" s="116"/>
      <c r="CU20" s="116"/>
      <c r="CV20" s="116"/>
      <c r="CW20" s="116"/>
      <c r="CX20" s="116"/>
      <c r="CY20" s="116"/>
      <c r="CZ20" s="116"/>
      <c r="DA20" s="116"/>
      <c r="DB20" s="116"/>
      <c r="DC20" s="116"/>
      <c r="DD20" s="116"/>
      <c r="DE20" s="116"/>
      <c r="DF20" s="116"/>
      <c r="DG20" s="116"/>
      <c r="DH20" s="116"/>
      <c r="DI20" s="116"/>
      <c r="DJ20" s="116"/>
      <c r="DK20" s="116"/>
      <c r="DL20" s="116"/>
      <c r="DM20" s="116"/>
      <c r="DN20" s="116"/>
      <c r="DO20" s="116"/>
      <c r="DP20" s="116"/>
      <c r="DQ20" s="116"/>
      <c r="DR20" s="116"/>
      <c r="DS20" s="116"/>
      <c r="DT20" s="116"/>
      <c r="DU20" s="116"/>
      <c r="DV20" s="116"/>
      <c r="DW20" s="116"/>
      <c r="DX20" s="116"/>
      <c r="DY20" s="116"/>
      <c r="DZ20" s="116"/>
      <c r="EA20" s="116"/>
      <c r="EB20" s="116"/>
      <c r="EC20" s="116"/>
      <c r="ED20" s="116"/>
      <c r="EE20" s="116"/>
      <c r="EF20" s="116"/>
      <c r="EG20" s="116"/>
      <c r="EH20" s="116"/>
      <c r="EI20" s="116"/>
      <c r="EJ20" s="116"/>
      <c r="EK20" s="116"/>
      <c r="EL20" s="116"/>
      <c r="EM20" s="116"/>
      <c r="EN20" s="116"/>
      <c r="EO20" s="116"/>
      <c r="EP20" s="116"/>
      <c r="EQ20" s="116"/>
      <c r="ER20" s="116"/>
      <c r="ES20" s="116"/>
      <c r="ET20" s="116"/>
      <c r="EU20" s="116"/>
      <c r="EV20" s="116"/>
      <c r="EW20" s="116"/>
      <c r="EX20" s="116"/>
      <c r="EY20" s="116"/>
      <c r="EZ20" s="116"/>
      <c r="FA20" s="116"/>
      <c r="FB20" s="116"/>
      <c r="FC20" s="116"/>
      <c r="FD20" s="116"/>
      <c r="FE20" s="116"/>
      <c r="FF20" s="116"/>
      <c r="FG20" s="116"/>
      <c r="FH20" s="116"/>
      <c r="FI20" s="116"/>
      <c r="FJ20" s="116"/>
      <c r="FK20" s="116"/>
      <c r="FL20" s="116"/>
      <c r="FM20" s="116"/>
      <c r="FN20" s="116"/>
      <c r="FO20" s="116"/>
      <c r="FP20" s="116"/>
      <c r="FQ20" s="116"/>
      <c r="FR20" s="116"/>
      <c r="FS20" s="116"/>
      <c r="FT20" s="116"/>
      <c r="FU20" s="116"/>
      <c r="FV20" s="116"/>
      <c r="FW20" s="116"/>
      <c r="FX20" s="116"/>
      <c r="FY20" s="116"/>
      <c r="FZ20" s="116"/>
      <c r="GA20" s="116"/>
      <c r="GB20" s="116"/>
      <c r="GC20" s="116"/>
      <c r="GD20" s="116"/>
      <c r="GE20" s="116"/>
      <c r="GF20" s="116"/>
      <c r="GG20" s="116"/>
      <c r="GH20" s="116"/>
      <c r="GI20" s="116"/>
      <c r="GJ20" s="116"/>
      <c r="GK20" s="116"/>
      <c r="GL20" s="116"/>
      <c r="GM20" s="116"/>
      <c r="GN20" s="116"/>
      <c r="GO20" s="116"/>
      <c r="GP20" s="116"/>
      <c r="GQ20" s="116"/>
      <c r="GR20" s="116"/>
      <c r="GS20" s="116"/>
      <c r="GT20" s="116"/>
      <c r="GU20" s="116"/>
      <c r="GV20" s="116"/>
      <c r="GW20" s="116"/>
      <c r="GX20" s="116"/>
      <c r="GY20" s="116"/>
      <c r="GZ20" s="116"/>
      <c r="HA20" s="116"/>
      <c r="HB20" s="116"/>
      <c r="HC20" s="116"/>
      <c r="HD20" s="116"/>
      <c r="HE20" s="116"/>
      <c r="HF20" s="116"/>
      <c r="HG20" s="116"/>
      <c r="HH20" s="116"/>
      <c r="HI20" s="116"/>
      <c r="HJ20" s="116"/>
      <c r="HK20" s="116"/>
      <c r="HL20" s="116"/>
      <c r="HM20" s="116"/>
      <c r="HN20" s="116"/>
      <c r="HO20" s="116"/>
      <c r="HP20" s="116"/>
      <c r="HQ20" s="116"/>
      <c r="HR20" s="116"/>
      <c r="HS20" s="116"/>
      <c r="HT20" s="116"/>
      <c r="HU20" s="116"/>
      <c r="HV20" s="116"/>
      <c r="HW20" s="116"/>
      <c r="HX20" s="116"/>
      <c r="HY20" s="116"/>
      <c r="HZ20" s="116"/>
      <c r="IA20" s="116"/>
      <c r="IB20" s="116"/>
      <c r="IC20" s="116"/>
      <c r="ID20" s="116"/>
      <c r="IE20" s="116"/>
      <c r="IF20" s="116"/>
      <c r="IG20" s="116"/>
      <c r="IH20" s="116"/>
      <c r="II20" s="116"/>
      <c r="IJ20" s="116"/>
      <c r="IK20" s="116"/>
      <c r="IL20" s="116"/>
      <c r="IM20" s="116"/>
      <c r="IN20" s="116"/>
      <c r="IO20" s="116"/>
      <c r="IP20" s="116"/>
      <c r="IQ20" s="116"/>
      <c r="IR20" s="116"/>
      <c r="IS20" s="116"/>
    </row>
    <row r="21" s="113" customFormat="1" ht="16.5" customHeight="1" spans="1:253">
      <c r="A21" s="116"/>
      <c r="B21" s="124"/>
      <c r="C21" s="116"/>
      <c r="D21" s="116"/>
      <c r="E21" s="116"/>
      <c r="F21" s="116"/>
      <c r="G21" s="116"/>
      <c r="H21" s="116"/>
      <c r="I21" s="116"/>
      <c r="J21" s="116"/>
      <c r="K21" s="116"/>
      <c r="L21" s="116"/>
      <c r="M21" s="116"/>
      <c r="N21" s="116"/>
      <c r="O21" s="116"/>
      <c r="P21" s="116"/>
      <c r="Q21" s="116"/>
      <c r="R21" s="116"/>
      <c r="S21" s="116"/>
      <c r="T21" s="116"/>
      <c r="U21" s="116"/>
      <c r="V21" s="116"/>
      <c r="W21" s="116"/>
      <c r="X21" s="116"/>
      <c r="Y21" s="116"/>
      <c r="Z21" s="116"/>
      <c r="AA21" s="116"/>
      <c r="AB21" s="116"/>
      <c r="AC21" s="116"/>
      <c r="AD21" s="116"/>
      <c r="AE21" s="116"/>
      <c r="AF21" s="116"/>
      <c r="AG21" s="116"/>
      <c r="AH21" s="116"/>
      <c r="AI21" s="116"/>
      <c r="AJ21" s="116"/>
      <c r="AK21" s="116"/>
      <c r="AL21" s="116"/>
      <c r="AM21" s="116"/>
      <c r="AN21" s="116"/>
      <c r="AO21" s="116"/>
      <c r="AP21" s="116"/>
      <c r="AQ21" s="116"/>
      <c r="AR21" s="116"/>
      <c r="AS21" s="116"/>
      <c r="AT21" s="116"/>
      <c r="AU21" s="116"/>
      <c r="AV21" s="116"/>
      <c r="AW21" s="116"/>
      <c r="AX21" s="116"/>
      <c r="AY21" s="116"/>
      <c r="AZ21" s="116"/>
      <c r="BA21" s="116"/>
      <c r="BB21" s="116"/>
      <c r="BC21" s="116"/>
      <c r="BD21" s="116"/>
      <c r="BE21" s="116"/>
      <c r="BF21" s="116"/>
      <c r="BG21" s="116"/>
      <c r="BH21" s="116"/>
      <c r="BI21" s="116"/>
      <c r="BJ21" s="116"/>
      <c r="BK21" s="116"/>
      <c r="BL21" s="116"/>
      <c r="BM21" s="116"/>
      <c r="BN21" s="116"/>
      <c r="BO21" s="116"/>
      <c r="BP21" s="116"/>
      <c r="BQ21" s="116"/>
      <c r="BR21" s="116"/>
      <c r="BS21" s="116"/>
      <c r="BT21" s="116"/>
      <c r="BU21" s="116"/>
      <c r="BV21" s="116"/>
      <c r="BW21" s="116"/>
      <c r="BX21" s="116"/>
      <c r="BY21" s="116"/>
      <c r="BZ21" s="116"/>
      <c r="CA21" s="116"/>
      <c r="CB21" s="116"/>
      <c r="CC21" s="116"/>
      <c r="CD21" s="116"/>
      <c r="CE21" s="116"/>
      <c r="CF21" s="116"/>
      <c r="CG21" s="116"/>
      <c r="CH21" s="116"/>
      <c r="CI21" s="116"/>
      <c r="CJ21" s="116"/>
      <c r="CK21" s="116"/>
      <c r="CL21" s="116"/>
      <c r="CM21" s="116"/>
      <c r="CN21" s="116"/>
      <c r="CO21" s="116"/>
      <c r="CP21" s="116"/>
      <c r="CQ21" s="116"/>
      <c r="CR21" s="116"/>
      <c r="CS21" s="116"/>
      <c r="CT21" s="116"/>
      <c r="CU21" s="116"/>
      <c r="CV21" s="116"/>
      <c r="CW21" s="116"/>
      <c r="CX21" s="116"/>
      <c r="CY21" s="116"/>
      <c r="CZ21" s="116"/>
      <c r="DA21" s="116"/>
      <c r="DB21" s="116"/>
      <c r="DC21" s="116"/>
      <c r="DD21" s="116"/>
      <c r="DE21" s="116"/>
      <c r="DF21" s="116"/>
      <c r="DG21" s="116"/>
      <c r="DH21" s="116"/>
      <c r="DI21" s="116"/>
      <c r="DJ21" s="116"/>
      <c r="DK21" s="116"/>
      <c r="DL21" s="116"/>
      <c r="DM21" s="116"/>
      <c r="DN21" s="116"/>
      <c r="DO21" s="116"/>
      <c r="DP21" s="116"/>
      <c r="DQ21" s="116"/>
      <c r="DR21" s="116"/>
      <c r="DS21" s="116"/>
      <c r="DT21" s="116"/>
      <c r="DU21" s="116"/>
      <c r="DV21" s="116"/>
      <c r="DW21" s="116"/>
      <c r="DX21" s="116"/>
      <c r="DY21" s="116"/>
      <c r="DZ21" s="116"/>
      <c r="EA21" s="116"/>
      <c r="EB21" s="116"/>
      <c r="EC21" s="116"/>
      <c r="ED21" s="116"/>
      <c r="EE21" s="116"/>
      <c r="EF21" s="116"/>
      <c r="EG21" s="116"/>
      <c r="EH21" s="116"/>
      <c r="EI21" s="116"/>
      <c r="EJ21" s="116"/>
      <c r="EK21" s="116"/>
      <c r="EL21" s="116"/>
      <c r="EM21" s="116"/>
      <c r="EN21" s="116"/>
      <c r="EO21" s="116"/>
      <c r="EP21" s="116"/>
      <c r="EQ21" s="116"/>
      <c r="ER21" s="116"/>
      <c r="ES21" s="116"/>
      <c r="ET21" s="116"/>
      <c r="EU21" s="116"/>
      <c r="EV21" s="116"/>
      <c r="EW21" s="116"/>
      <c r="EX21" s="116"/>
      <c r="EY21" s="116"/>
      <c r="EZ21" s="116"/>
      <c r="FA21" s="116"/>
      <c r="FB21" s="116"/>
      <c r="FC21" s="116"/>
      <c r="FD21" s="116"/>
      <c r="FE21" s="116"/>
      <c r="FF21" s="116"/>
      <c r="FG21" s="116"/>
      <c r="FH21" s="116"/>
      <c r="FI21" s="116"/>
      <c r="FJ21" s="116"/>
      <c r="FK21" s="116"/>
      <c r="FL21" s="116"/>
      <c r="FM21" s="116"/>
      <c r="FN21" s="116"/>
      <c r="FO21" s="116"/>
      <c r="FP21" s="116"/>
      <c r="FQ21" s="116"/>
      <c r="FR21" s="116"/>
      <c r="FS21" s="116"/>
      <c r="FT21" s="116"/>
      <c r="FU21" s="116"/>
      <c r="FV21" s="116"/>
      <c r="FW21" s="116"/>
      <c r="FX21" s="116"/>
      <c r="FY21" s="116"/>
      <c r="FZ21" s="116"/>
      <c r="GA21" s="116"/>
      <c r="GB21" s="116"/>
      <c r="GC21" s="116"/>
      <c r="GD21" s="116"/>
      <c r="GE21" s="116"/>
      <c r="GF21" s="116"/>
      <c r="GG21" s="116"/>
      <c r="GH21" s="116"/>
      <c r="GI21" s="116"/>
      <c r="GJ21" s="116"/>
      <c r="GK21" s="116"/>
      <c r="GL21" s="116"/>
      <c r="GM21" s="116"/>
      <c r="GN21" s="116"/>
      <c r="GO21" s="116"/>
      <c r="GP21" s="116"/>
      <c r="GQ21" s="116"/>
      <c r="GR21" s="116"/>
      <c r="GS21" s="116"/>
      <c r="GT21" s="116"/>
      <c r="GU21" s="116"/>
      <c r="GV21" s="116"/>
      <c r="GW21" s="116"/>
      <c r="GX21" s="116"/>
      <c r="GY21" s="116"/>
      <c r="GZ21" s="116"/>
      <c r="HA21" s="116"/>
      <c r="HB21" s="116"/>
      <c r="HC21" s="116"/>
      <c r="HD21" s="116"/>
      <c r="HE21" s="116"/>
      <c r="HF21" s="116"/>
      <c r="HG21" s="116"/>
      <c r="HH21" s="116"/>
      <c r="HI21" s="116"/>
      <c r="HJ21" s="116"/>
      <c r="HK21" s="116"/>
      <c r="HL21" s="116"/>
      <c r="HM21" s="116"/>
      <c r="HN21" s="116"/>
      <c r="HO21" s="116"/>
      <c r="HP21" s="116"/>
      <c r="HQ21" s="116"/>
      <c r="HR21" s="116"/>
      <c r="HS21" s="116"/>
      <c r="HT21" s="116"/>
      <c r="HU21" s="116"/>
      <c r="HV21" s="116"/>
      <c r="HW21" s="116"/>
      <c r="HX21" s="116"/>
      <c r="HY21" s="116"/>
      <c r="HZ21" s="116"/>
      <c r="IA21" s="116"/>
      <c r="IB21" s="116"/>
      <c r="IC21" s="116"/>
      <c r="ID21" s="116"/>
      <c r="IE21" s="116"/>
      <c r="IF21" s="116"/>
      <c r="IG21" s="116"/>
      <c r="IH21" s="116"/>
      <c r="II21" s="116"/>
      <c r="IJ21" s="116"/>
      <c r="IK21" s="116"/>
      <c r="IL21" s="116"/>
      <c r="IM21" s="116"/>
      <c r="IN21" s="116"/>
      <c r="IO21" s="116"/>
      <c r="IP21" s="116"/>
      <c r="IQ21" s="116"/>
      <c r="IR21" s="116"/>
      <c r="IS21" s="116"/>
    </row>
    <row r="22" s="113" customFormat="1" ht="16.5" customHeight="1" spans="1:253">
      <c r="A22" s="116"/>
      <c r="B22" s="124"/>
      <c r="C22" s="116"/>
      <c r="D22" s="116"/>
      <c r="E22" s="116"/>
      <c r="F22" s="116"/>
      <c r="G22" s="116"/>
      <c r="H22" s="116"/>
      <c r="I22" s="116"/>
      <c r="J22" s="116"/>
      <c r="K22" s="116"/>
      <c r="L22" s="116"/>
      <c r="M22" s="116"/>
      <c r="N22" s="116"/>
      <c r="O22" s="116"/>
      <c r="P22" s="116"/>
      <c r="Q22" s="116"/>
      <c r="R22" s="116"/>
      <c r="S22" s="116"/>
      <c r="T22" s="116"/>
      <c r="U22" s="116"/>
      <c r="V22" s="116"/>
      <c r="W22" s="116"/>
      <c r="X22" s="116"/>
      <c r="Y22" s="116"/>
      <c r="Z22" s="116"/>
      <c r="AA22" s="116"/>
      <c r="AB22" s="116"/>
      <c r="AC22" s="116"/>
      <c r="AD22" s="116"/>
      <c r="AE22" s="116"/>
      <c r="AF22" s="116"/>
      <c r="AG22" s="116"/>
      <c r="AH22" s="116"/>
      <c r="AI22" s="116"/>
      <c r="AJ22" s="116"/>
      <c r="AK22" s="116"/>
      <c r="AL22" s="116"/>
      <c r="AM22" s="116"/>
      <c r="AN22" s="116"/>
      <c r="AO22" s="116"/>
      <c r="AP22" s="116"/>
      <c r="AQ22" s="116"/>
      <c r="AR22" s="116"/>
      <c r="AS22" s="116"/>
      <c r="AT22" s="116"/>
      <c r="AU22" s="116"/>
      <c r="AV22" s="116"/>
      <c r="AW22" s="116"/>
      <c r="AX22" s="116"/>
      <c r="AY22" s="116"/>
      <c r="AZ22" s="116"/>
      <c r="BA22" s="116"/>
      <c r="BB22" s="116"/>
      <c r="BC22" s="116"/>
      <c r="BD22" s="116"/>
      <c r="BE22" s="116"/>
      <c r="BF22" s="116"/>
      <c r="BG22" s="116"/>
      <c r="BH22" s="116"/>
      <c r="BI22" s="116"/>
      <c r="BJ22" s="116"/>
      <c r="BK22" s="116"/>
      <c r="BL22" s="116"/>
      <c r="BM22" s="116"/>
      <c r="BN22" s="116"/>
      <c r="BO22" s="116"/>
      <c r="BP22" s="116"/>
      <c r="BQ22" s="116"/>
      <c r="BR22" s="116"/>
      <c r="BS22" s="116"/>
      <c r="BT22" s="116"/>
      <c r="BU22" s="116"/>
      <c r="BV22" s="116"/>
      <c r="BW22" s="116"/>
      <c r="BX22" s="116"/>
      <c r="BY22" s="116"/>
      <c r="BZ22" s="116"/>
      <c r="CA22" s="116"/>
      <c r="CB22" s="116"/>
      <c r="CC22" s="116"/>
      <c r="CD22" s="116"/>
      <c r="CE22" s="116"/>
      <c r="CF22" s="116"/>
      <c r="CG22" s="116"/>
      <c r="CH22" s="116"/>
      <c r="CI22" s="116"/>
      <c r="CJ22" s="116"/>
      <c r="CK22" s="116"/>
      <c r="CL22" s="116"/>
      <c r="CM22" s="116"/>
      <c r="CN22" s="116"/>
      <c r="CO22" s="116"/>
      <c r="CP22" s="116"/>
      <c r="CQ22" s="116"/>
      <c r="CR22" s="116"/>
      <c r="CS22" s="116"/>
      <c r="CT22" s="116"/>
      <c r="CU22" s="116"/>
      <c r="CV22" s="116"/>
      <c r="CW22" s="116"/>
      <c r="CX22" s="116"/>
      <c r="CY22" s="116"/>
      <c r="CZ22" s="116"/>
      <c r="DA22" s="116"/>
      <c r="DB22" s="116"/>
      <c r="DC22" s="116"/>
      <c r="DD22" s="116"/>
      <c r="DE22" s="116"/>
      <c r="DF22" s="116"/>
      <c r="DG22" s="116"/>
      <c r="DH22" s="116"/>
      <c r="DI22" s="116"/>
      <c r="DJ22" s="116"/>
      <c r="DK22" s="116"/>
      <c r="DL22" s="116"/>
      <c r="DM22" s="116"/>
      <c r="DN22" s="116"/>
      <c r="DO22" s="116"/>
      <c r="DP22" s="116"/>
      <c r="DQ22" s="116"/>
      <c r="DR22" s="116"/>
      <c r="DS22" s="116"/>
      <c r="DT22" s="116"/>
      <c r="DU22" s="116"/>
      <c r="DV22" s="116"/>
      <c r="DW22" s="116"/>
      <c r="DX22" s="116"/>
      <c r="DY22" s="116"/>
      <c r="DZ22" s="116"/>
      <c r="EA22" s="116"/>
      <c r="EB22" s="116"/>
      <c r="EC22" s="116"/>
      <c r="ED22" s="116"/>
      <c r="EE22" s="116"/>
      <c r="EF22" s="116"/>
      <c r="EG22" s="116"/>
      <c r="EH22" s="116"/>
      <c r="EI22" s="116"/>
      <c r="EJ22" s="116"/>
      <c r="EK22" s="116"/>
      <c r="EL22" s="116"/>
      <c r="EM22" s="116"/>
      <c r="EN22" s="116"/>
      <c r="EO22" s="116"/>
      <c r="EP22" s="116"/>
      <c r="EQ22" s="116"/>
      <c r="ER22" s="116"/>
      <c r="ES22" s="116"/>
      <c r="ET22" s="116"/>
      <c r="EU22" s="116"/>
      <c r="EV22" s="116"/>
      <c r="EW22" s="116"/>
      <c r="EX22" s="116"/>
      <c r="EY22" s="116"/>
      <c r="EZ22" s="116"/>
      <c r="FA22" s="116"/>
      <c r="FB22" s="116"/>
      <c r="FC22" s="116"/>
      <c r="FD22" s="116"/>
      <c r="FE22" s="116"/>
      <c r="FF22" s="116"/>
      <c r="FG22" s="116"/>
      <c r="FH22" s="116"/>
      <c r="FI22" s="116"/>
      <c r="FJ22" s="116"/>
      <c r="FK22" s="116"/>
      <c r="FL22" s="116"/>
      <c r="FM22" s="116"/>
      <c r="FN22" s="116"/>
      <c r="FO22" s="116"/>
      <c r="FP22" s="116"/>
      <c r="FQ22" s="116"/>
      <c r="FR22" s="116"/>
      <c r="FS22" s="116"/>
      <c r="FT22" s="116"/>
      <c r="FU22" s="116"/>
      <c r="FV22" s="116"/>
      <c r="FW22" s="116"/>
      <c r="FX22" s="116"/>
      <c r="FY22" s="116"/>
      <c r="FZ22" s="116"/>
      <c r="GA22" s="116"/>
      <c r="GB22" s="116"/>
      <c r="GC22" s="116"/>
      <c r="GD22" s="116"/>
      <c r="GE22" s="116"/>
      <c r="GF22" s="116"/>
      <c r="GG22" s="116"/>
      <c r="GH22" s="116"/>
      <c r="GI22" s="116"/>
      <c r="GJ22" s="116"/>
      <c r="GK22" s="116"/>
      <c r="GL22" s="116"/>
      <c r="GM22" s="116"/>
      <c r="GN22" s="116"/>
      <c r="GO22" s="116"/>
      <c r="GP22" s="116"/>
      <c r="GQ22" s="116"/>
      <c r="GR22" s="116"/>
      <c r="GS22" s="116"/>
      <c r="GT22" s="116"/>
      <c r="GU22" s="116"/>
      <c r="GV22" s="116"/>
      <c r="GW22" s="116"/>
      <c r="GX22" s="116"/>
      <c r="GY22" s="116"/>
      <c r="GZ22" s="116"/>
      <c r="HA22" s="116"/>
      <c r="HB22" s="116"/>
      <c r="HC22" s="116"/>
      <c r="HD22" s="116"/>
      <c r="HE22" s="116"/>
      <c r="HF22" s="116"/>
      <c r="HG22" s="116"/>
      <c r="HH22" s="116"/>
      <c r="HI22" s="116"/>
      <c r="HJ22" s="116"/>
      <c r="HK22" s="116"/>
      <c r="HL22" s="116"/>
      <c r="HM22" s="116"/>
      <c r="HN22" s="116"/>
      <c r="HO22" s="116"/>
      <c r="HP22" s="116"/>
      <c r="HQ22" s="116"/>
      <c r="HR22" s="116"/>
      <c r="HS22" s="116"/>
      <c r="HT22" s="116"/>
      <c r="HU22" s="116"/>
      <c r="HV22" s="116"/>
      <c r="HW22" s="116"/>
      <c r="HX22" s="116"/>
      <c r="HY22" s="116"/>
      <c r="HZ22" s="116"/>
      <c r="IA22" s="116"/>
      <c r="IB22" s="116"/>
      <c r="IC22" s="116"/>
      <c r="ID22" s="116"/>
      <c r="IE22" s="116"/>
      <c r="IF22" s="116"/>
      <c r="IG22" s="116"/>
      <c r="IH22" s="116"/>
      <c r="II22" s="116"/>
      <c r="IJ22" s="116"/>
      <c r="IK22" s="116"/>
      <c r="IL22" s="116"/>
      <c r="IM22" s="116"/>
      <c r="IN22" s="116"/>
      <c r="IO22" s="116"/>
      <c r="IP22" s="116"/>
      <c r="IQ22" s="116"/>
      <c r="IR22" s="116"/>
      <c r="IS22" s="116"/>
    </row>
    <row r="23" s="113" customFormat="1" ht="16.5" customHeight="1" spans="1:253">
      <c r="A23" s="116"/>
      <c r="B23" s="124"/>
      <c r="C23" s="116"/>
      <c r="D23" s="116"/>
      <c r="E23" s="116"/>
      <c r="F23" s="116"/>
      <c r="G23" s="116"/>
      <c r="H23" s="116"/>
      <c r="I23" s="116"/>
      <c r="J23" s="116"/>
      <c r="K23" s="116"/>
      <c r="L23" s="116"/>
      <c r="M23" s="116"/>
      <c r="N23" s="116"/>
      <c r="O23" s="116"/>
      <c r="P23" s="116"/>
      <c r="Q23" s="116"/>
      <c r="R23" s="116"/>
      <c r="S23" s="116"/>
      <c r="T23" s="116"/>
      <c r="U23" s="116"/>
      <c r="V23" s="116"/>
      <c r="W23" s="116"/>
      <c r="X23" s="116"/>
      <c r="Y23" s="116"/>
      <c r="Z23" s="116"/>
      <c r="AA23" s="116"/>
      <c r="AB23" s="116"/>
      <c r="AC23" s="116"/>
      <c r="AD23" s="116"/>
      <c r="AE23" s="116"/>
      <c r="AF23" s="116"/>
      <c r="AG23" s="116"/>
      <c r="AH23" s="116"/>
      <c r="AI23" s="116"/>
      <c r="AJ23" s="116"/>
      <c r="AK23" s="116"/>
      <c r="AL23" s="116"/>
      <c r="AM23" s="116"/>
      <c r="AN23" s="116"/>
      <c r="AO23" s="116"/>
      <c r="AP23" s="116"/>
      <c r="AQ23" s="116"/>
      <c r="AR23" s="116"/>
      <c r="AS23" s="116"/>
      <c r="AT23" s="116"/>
      <c r="AU23" s="116"/>
      <c r="AV23" s="116"/>
      <c r="AW23" s="116"/>
      <c r="AX23" s="116"/>
      <c r="AY23" s="116"/>
      <c r="AZ23" s="116"/>
      <c r="BA23" s="116"/>
      <c r="BB23" s="116"/>
      <c r="BC23" s="116"/>
      <c r="BD23" s="116"/>
      <c r="BE23" s="116"/>
      <c r="BF23" s="116"/>
      <c r="BG23" s="116"/>
      <c r="BH23" s="116"/>
      <c r="BI23" s="116"/>
      <c r="BJ23" s="116"/>
      <c r="BK23" s="116"/>
      <c r="BL23" s="116"/>
      <c r="BM23" s="116"/>
      <c r="BN23" s="116"/>
      <c r="BO23" s="116"/>
      <c r="BP23" s="116"/>
      <c r="BQ23" s="116"/>
      <c r="BR23" s="116"/>
      <c r="BS23" s="116"/>
      <c r="BT23" s="116"/>
      <c r="BU23" s="116"/>
      <c r="BV23" s="116"/>
      <c r="BW23" s="116"/>
      <c r="BX23" s="116"/>
      <c r="BY23" s="116"/>
      <c r="BZ23" s="116"/>
      <c r="CA23" s="116"/>
      <c r="CB23" s="116"/>
      <c r="CC23" s="116"/>
      <c r="CD23" s="116"/>
      <c r="CE23" s="116"/>
      <c r="CF23" s="116"/>
      <c r="CG23" s="116"/>
      <c r="CH23" s="116"/>
      <c r="CI23" s="116"/>
      <c r="CJ23" s="116"/>
      <c r="CK23" s="116"/>
      <c r="CL23" s="116"/>
      <c r="CM23" s="116"/>
      <c r="CN23" s="116"/>
      <c r="CO23" s="116"/>
      <c r="CP23" s="116"/>
      <c r="CQ23" s="116"/>
      <c r="CR23" s="116"/>
      <c r="CS23" s="116"/>
      <c r="CT23" s="116"/>
      <c r="CU23" s="116"/>
      <c r="CV23" s="116"/>
      <c r="CW23" s="116"/>
      <c r="CX23" s="116"/>
      <c r="CY23" s="116"/>
      <c r="CZ23" s="116"/>
      <c r="DA23" s="116"/>
      <c r="DB23" s="116"/>
      <c r="DC23" s="116"/>
      <c r="DD23" s="116"/>
      <c r="DE23" s="116"/>
      <c r="DF23" s="116"/>
      <c r="DG23" s="116"/>
      <c r="DH23" s="116"/>
      <c r="DI23" s="116"/>
      <c r="DJ23" s="116"/>
      <c r="DK23" s="116"/>
      <c r="DL23" s="116"/>
      <c r="DM23" s="116"/>
      <c r="DN23" s="116"/>
      <c r="DO23" s="116"/>
      <c r="DP23" s="116"/>
      <c r="DQ23" s="116"/>
      <c r="DR23" s="116"/>
      <c r="DS23" s="116"/>
      <c r="DT23" s="116"/>
      <c r="DU23" s="116"/>
      <c r="DV23" s="116"/>
      <c r="DW23" s="116"/>
      <c r="DX23" s="116"/>
      <c r="DY23" s="116"/>
      <c r="DZ23" s="116"/>
      <c r="EA23" s="116"/>
      <c r="EB23" s="116"/>
      <c r="EC23" s="116"/>
      <c r="ED23" s="116"/>
      <c r="EE23" s="116"/>
      <c r="EF23" s="116"/>
      <c r="EG23" s="116"/>
      <c r="EH23" s="116"/>
      <c r="EI23" s="116"/>
      <c r="EJ23" s="116"/>
      <c r="EK23" s="116"/>
      <c r="EL23" s="116"/>
      <c r="EM23" s="116"/>
      <c r="EN23" s="116"/>
      <c r="EO23" s="116"/>
      <c r="EP23" s="116"/>
      <c r="EQ23" s="116"/>
      <c r="ER23" s="116"/>
      <c r="ES23" s="116"/>
      <c r="ET23" s="116"/>
      <c r="EU23" s="116"/>
      <c r="EV23" s="116"/>
      <c r="EW23" s="116"/>
      <c r="EX23" s="116"/>
      <c r="EY23" s="116"/>
      <c r="EZ23" s="116"/>
      <c r="FA23" s="116"/>
      <c r="FB23" s="116"/>
      <c r="FC23" s="116"/>
      <c r="FD23" s="116"/>
      <c r="FE23" s="116"/>
      <c r="FF23" s="116"/>
      <c r="FG23" s="116"/>
      <c r="FH23" s="116"/>
      <c r="FI23" s="116"/>
      <c r="FJ23" s="116"/>
      <c r="FK23" s="116"/>
      <c r="FL23" s="116"/>
      <c r="FM23" s="116"/>
      <c r="FN23" s="116"/>
      <c r="FO23" s="116"/>
      <c r="FP23" s="116"/>
      <c r="FQ23" s="116"/>
      <c r="FR23" s="116"/>
      <c r="FS23" s="116"/>
      <c r="FT23" s="116"/>
      <c r="FU23" s="116"/>
      <c r="FV23" s="116"/>
      <c r="FW23" s="116"/>
      <c r="FX23" s="116"/>
      <c r="FY23" s="116"/>
      <c r="FZ23" s="116"/>
      <c r="GA23" s="116"/>
      <c r="GB23" s="116"/>
      <c r="GC23" s="116"/>
      <c r="GD23" s="116"/>
      <c r="GE23" s="116"/>
      <c r="GF23" s="116"/>
      <c r="GG23" s="116"/>
      <c r="GH23" s="116"/>
      <c r="GI23" s="116"/>
      <c r="GJ23" s="116"/>
      <c r="GK23" s="116"/>
      <c r="GL23" s="116"/>
      <c r="GM23" s="116"/>
      <c r="GN23" s="116"/>
      <c r="GO23" s="116"/>
      <c r="GP23" s="116"/>
      <c r="GQ23" s="116"/>
      <c r="GR23" s="116"/>
      <c r="GS23" s="116"/>
      <c r="GT23" s="116"/>
      <c r="GU23" s="116"/>
      <c r="GV23" s="116"/>
      <c r="GW23" s="116"/>
      <c r="GX23" s="116"/>
      <c r="GY23" s="116"/>
      <c r="GZ23" s="116"/>
      <c r="HA23" s="116"/>
      <c r="HB23" s="116"/>
      <c r="HC23" s="116"/>
      <c r="HD23" s="116"/>
      <c r="HE23" s="116"/>
      <c r="HF23" s="116"/>
      <c r="HG23" s="116"/>
      <c r="HH23" s="116"/>
      <c r="HI23" s="116"/>
      <c r="HJ23" s="116"/>
      <c r="HK23" s="116"/>
      <c r="HL23" s="116"/>
      <c r="HM23" s="116"/>
      <c r="HN23" s="116"/>
      <c r="HO23" s="116"/>
      <c r="HP23" s="116"/>
      <c r="HQ23" s="116"/>
      <c r="HR23" s="116"/>
      <c r="HS23" s="116"/>
      <c r="HT23" s="116"/>
      <c r="HU23" s="116"/>
      <c r="HV23" s="116"/>
      <c r="HW23" s="116"/>
      <c r="HX23" s="116"/>
      <c r="HY23" s="116"/>
      <c r="HZ23" s="116"/>
      <c r="IA23" s="116"/>
      <c r="IB23" s="116"/>
      <c r="IC23" s="116"/>
      <c r="ID23" s="116"/>
      <c r="IE23" s="116"/>
      <c r="IF23" s="116"/>
      <c r="IG23" s="116"/>
      <c r="IH23" s="116"/>
      <c r="II23" s="116"/>
      <c r="IJ23" s="116"/>
      <c r="IK23" s="116"/>
      <c r="IL23" s="116"/>
      <c r="IM23" s="116"/>
      <c r="IN23" s="116"/>
      <c r="IO23" s="116"/>
      <c r="IP23" s="116"/>
      <c r="IQ23" s="116"/>
      <c r="IR23" s="116"/>
      <c r="IS23" s="116"/>
    </row>
    <row r="24" s="113" customFormat="1" ht="16.5" customHeight="1" spans="1:253">
      <c r="A24" s="116"/>
      <c r="B24" s="124"/>
      <c r="C24" s="116"/>
      <c r="D24" s="116"/>
      <c r="E24" s="116"/>
      <c r="F24" s="116"/>
      <c r="G24" s="116"/>
      <c r="H24" s="116"/>
      <c r="I24" s="116"/>
      <c r="J24" s="116"/>
      <c r="K24" s="116"/>
      <c r="L24" s="116"/>
      <c r="M24" s="116"/>
      <c r="N24" s="116"/>
      <c r="O24" s="116"/>
      <c r="P24" s="116"/>
      <c r="Q24" s="116"/>
      <c r="R24" s="116"/>
      <c r="S24" s="116"/>
      <c r="T24" s="116"/>
      <c r="U24" s="116"/>
      <c r="V24" s="116"/>
      <c r="W24" s="116"/>
      <c r="X24" s="116"/>
      <c r="Y24" s="116"/>
      <c r="Z24" s="116"/>
      <c r="AA24" s="116"/>
      <c r="AB24" s="116"/>
      <c r="AC24" s="116"/>
      <c r="AD24" s="116"/>
      <c r="AE24" s="116"/>
      <c r="AF24" s="116"/>
      <c r="AG24" s="116"/>
      <c r="AH24" s="116"/>
      <c r="AI24" s="116"/>
      <c r="AJ24" s="116"/>
      <c r="AK24" s="116"/>
      <c r="AL24" s="116"/>
      <c r="AM24" s="116"/>
      <c r="AN24" s="116"/>
      <c r="AO24" s="116"/>
      <c r="AP24" s="116"/>
      <c r="AQ24" s="116"/>
      <c r="AR24" s="116"/>
      <c r="AS24" s="116"/>
      <c r="AT24" s="116"/>
      <c r="AU24" s="116"/>
      <c r="AV24" s="116"/>
      <c r="AW24" s="116"/>
      <c r="AX24" s="116"/>
      <c r="AY24" s="116"/>
      <c r="AZ24" s="116"/>
      <c r="BA24" s="116"/>
      <c r="BB24" s="116"/>
      <c r="BC24" s="116"/>
      <c r="BD24" s="116"/>
      <c r="BE24" s="116"/>
      <c r="BF24" s="116"/>
      <c r="BG24" s="116"/>
      <c r="BH24" s="116"/>
      <c r="BI24" s="116"/>
      <c r="BJ24" s="116"/>
      <c r="BK24" s="116"/>
      <c r="BL24" s="116"/>
      <c r="BM24" s="116"/>
      <c r="BN24" s="116"/>
      <c r="BO24" s="116"/>
      <c r="BP24" s="116"/>
      <c r="BQ24" s="116"/>
      <c r="BR24" s="116"/>
      <c r="BS24" s="116"/>
      <c r="BT24" s="116"/>
      <c r="BU24" s="116"/>
      <c r="BV24" s="116"/>
      <c r="BW24" s="116"/>
      <c r="BX24" s="116"/>
      <c r="BY24" s="116"/>
      <c r="BZ24" s="116"/>
      <c r="CA24" s="116"/>
      <c r="CB24" s="116"/>
      <c r="CC24" s="116"/>
      <c r="CD24" s="116"/>
      <c r="CE24" s="116"/>
      <c r="CF24" s="116"/>
      <c r="CG24" s="116"/>
      <c r="CH24" s="116"/>
      <c r="CI24" s="116"/>
      <c r="CJ24" s="116"/>
      <c r="CK24" s="116"/>
      <c r="CL24" s="116"/>
      <c r="CM24" s="116"/>
      <c r="CN24" s="116"/>
      <c r="CO24" s="116"/>
      <c r="CP24" s="116"/>
      <c r="CQ24" s="116"/>
      <c r="CR24" s="116"/>
      <c r="CS24" s="116"/>
      <c r="CT24" s="116"/>
      <c r="CU24" s="116"/>
      <c r="CV24" s="116"/>
      <c r="CW24" s="116"/>
      <c r="CX24" s="116"/>
      <c r="CY24" s="116"/>
      <c r="CZ24" s="116"/>
      <c r="DA24" s="116"/>
      <c r="DB24" s="116"/>
      <c r="DC24" s="116"/>
      <c r="DD24" s="116"/>
      <c r="DE24" s="116"/>
      <c r="DF24" s="116"/>
      <c r="DG24" s="116"/>
      <c r="DH24" s="116"/>
      <c r="DI24" s="116"/>
      <c r="DJ24" s="116"/>
      <c r="DK24" s="116"/>
      <c r="DL24" s="116"/>
      <c r="DM24" s="116"/>
      <c r="DN24" s="116"/>
      <c r="DO24" s="116"/>
      <c r="DP24" s="116"/>
      <c r="DQ24" s="116"/>
      <c r="DR24" s="116"/>
      <c r="DS24" s="116"/>
      <c r="DT24" s="116"/>
      <c r="DU24" s="116"/>
      <c r="DV24" s="116"/>
      <c r="DW24" s="116"/>
      <c r="DX24" s="116"/>
      <c r="DY24" s="116"/>
      <c r="DZ24" s="116"/>
      <c r="EA24" s="116"/>
      <c r="EB24" s="116"/>
      <c r="EC24" s="116"/>
      <c r="ED24" s="116"/>
      <c r="EE24" s="116"/>
      <c r="EF24" s="116"/>
      <c r="EG24" s="116"/>
      <c r="EH24" s="116"/>
      <c r="EI24" s="116"/>
      <c r="EJ24" s="116"/>
      <c r="EK24" s="116"/>
      <c r="EL24" s="116"/>
      <c r="EM24" s="116"/>
      <c r="EN24" s="116"/>
      <c r="EO24" s="116"/>
      <c r="EP24" s="116"/>
      <c r="EQ24" s="116"/>
      <c r="ER24" s="116"/>
      <c r="ES24" s="116"/>
      <c r="ET24" s="116"/>
      <c r="EU24" s="116"/>
      <c r="EV24" s="116"/>
      <c r="EW24" s="116"/>
      <c r="EX24" s="116"/>
      <c r="EY24" s="116"/>
      <c r="EZ24" s="116"/>
      <c r="FA24" s="116"/>
      <c r="FB24" s="116"/>
      <c r="FC24" s="116"/>
      <c r="FD24" s="116"/>
      <c r="FE24" s="116"/>
      <c r="FF24" s="116"/>
      <c r="FG24" s="116"/>
      <c r="FH24" s="116"/>
      <c r="FI24" s="116"/>
      <c r="FJ24" s="116"/>
      <c r="FK24" s="116"/>
      <c r="FL24" s="116"/>
      <c r="FM24" s="116"/>
      <c r="FN24" s="116"/>
      <c r="FO24" s="116"/>
      <c r="FP24" s="116"/>
      <c r="FQ24" s="116"/>
      <c r="FR24" s="116"/>
      <c r="FS24" s="116"/>
      <c r="FT24" s="116"/>
      <c r="FU24" s="116"/>
      <c r="FV24" s="116"/>
      <c r="FW24" s="116"/>
      <c r="FX24" s="116"/>
      <c r="FY24" s="116"/>
      <c r="FZ24" s="116"/>
      <c r="GA24" s="116"/>
      <c r="GB24" s="116"/>
      <c r="GC24" s="116"/>
      <c r="GD24" s="116"/>
      <c r="GE24" s="116"/>
      <c r="GF24" s="116"/>
      <c r="GG24" s="116"/>
      <c r="GH24" s="116"/>
      <c r="GI24" s="116"/>
      <c r="GJ24" s="116"/>
      <c r="GK24" s="116"/>
      <c r="GL24" s="116"/>
      <c r="GM24" s="116"/>
      <c r="GN24" s="116"/>
      <c r="GO24" s="116"/>
      <c r="GP24" s="116"/>
      <c r="GQ24" s="116"/>
      <c r="GR24" s="116"/>
      <c r="GS24" s="116"/>
      <c r="GT24" s="116"/>
      <c r="GU24" s="116"/>
      <c r="GV24" s="116"/>
      <c r="GW24" s="116"/>
      <c r="GX24" s="116"/>
      <c r="GY24" s="116"/>
      <c r="GZ24" s="116"/>
      <c r="HA24" s="116"/>
      <c r="HB24" s="116"/>
      <c r="HC24" s="116"/>
      <c r="HD24" s="116"/>
      <c r="HE24" s="116"/>
      <c r="HF24" s="116"/>
      <c r="HG24" s="116"/>
      <c r="HH24" s="116"/>
      <c r="HI24" s="116"/>
      <c r="HJ24" s="116"/>
      <c r="HK24" s="116"/>
      <c r="HL24" s="116"/>
      <c r="HM24" s="116"/>
      <c r="HN24" s="116"/>
      <c r="HO24" s="116"/>
      <c r="HP24" s="116"/>
      <c r="HQ24" s="116"/>
      <c r="HR24" s="116"/>
      <c r="HS24" s="116"/>
      <c r="HT24" s="116"/>
      <c r="HU24" s="116"/>
      <c r="HV24" s="116"/>
      <c r="HW24" s="116"/>
      <c r="HX24" s="116"/>
      <c r="HY24" s="116"/>
      <c r="HZ24" s="116"/>
      <c r="IA24" s="116"/>
      <c r="IB24" s="116"/>
      <c r="IC24" s="116"/>
      <c r="ID24" s="116"/>
      <c r="IE24" s="116"/>
      <c r="IF24" s="116"/>
      <c r="IG24" s="116"/>
      <c r="IH24" s="116"/>
      <c r="II24" s="116"/>
      <c r="IJ24" s="116"/>
      <c r="IK24" s="116"/>
      <c r="IL24" s="116"/>
      <c r="IM24" s="116"/>
      <c r="IN24" s="116"/>
      <c r="IO24" s="116"/>
      <c r="IP24" s="116"/>
      <c r="IQ24" s="116"/>
      <c r="IR24" s="116"/>
      <c r="IS24" s="116"/>
    </row>
    <row r="25" s="113" customFormat="1" ht="16.5" customHeight="1" spans="1:253">
      <c r="A25" s="116"/>
      <c r="B25" s="124"/>
      <c r="C25" s="116"/>
      <c r="D25" s="116"/>
      <c r="E25" s="116"/>
      <c r="F25" s="116"/>
      <c r="G25" s="116"/>
      <c r="H25" s="116"/>
      <c r="I25" s="116"/>
      <c r="J25" s="116"/>
      <c r="K25" s="116"/>
      <c r="L25" s="116"/>
      <c r="M25" s="116"/>
      <c r="N25" s="116"/>
      <c r="O25" s="116"/>
      <c r="P25" s="116"/>
      <c r="Q25" s="116"/>
      <c r="R25" s="116"/>
      <c r="S25" s="116"/>
      <c r="T25" s="116"/>
      <c r="U25" s="116"/>
      <c r="V25" s="116"/>
      <c r="W25" s="116"/>
      <c r="X25" s="116"/>
      <c r="Y25" s="116"/>
      <c r="Z25" s="116"/>
      <c r="AA25" s="116"/>
      <c r="AB25" s="116"/>
      <c r="AC25" s="116"/>
      <c r="AD25" s="116"/>
      <c r="AE25" s="116"/>
      <c r="AF25" s="116"/>
      <c r="AG25" s="116"/>
      <c r="AH25" s="116"/>
      <c r="AI25" s="116"/>
      <c r="AJ25" s="116"/>
      <c r="AK25" s="116"/>
      <c r="AL25" s="116"/>
      <c r="AM25" s="116"/>
      <c r="AN25" s="116"/>
      <c r="AO25" s="116"/>
      <c r="AP25" s="116"/>
      <c r="AQ25" s="116"/>
      <c r="AR25" s="116"/>
      <c r="AS25" s="116"/>
      <c r="AT25" s="116"/>
      <c r="AU25" s="116"/>
      <c r="AV25" s="116"/>
      <c r="AW25" s="116"/>
      <c r="AX25" s="116"/>
      <c r="AY25" s="116"/>
      <c r="AZ25" s="116"/>
      <c r="BA25" s="116"/>
      <c r="BB25" s="116"/>
      <c r="BC25" s="116"/>
      <c r="BD25" s="116"/>
      <c r="BE25" s="116"/>
      <c r="BF25" s="116"/>
      <c r="BG25" s="116"/>
      <c r="BH25" s="116"/>
      <c r="BI25" s="116"/>
      <c r="BJ25" s="116"/>
      <c r="BK25" s="116"/>
      <c r="BL25" s="116"/>
      <c r="BM25" s="116"/>
      <c r="BN25" s="116"/>
      <c r="BO25" s="116"/>
      <c r="BP25" s="116"/>
      <c r="BQ25" s="116"/>
      <c r="BR25" s="116"/>
      <c r="BS25" s="116"/>
      <c r="BT25" s="116"/>
      <c r="BU25" s="116"/>
      <c r="BV25" s="116"/>
      <c r="BW25" s="116"/>
      <c r="BX25" s="116"/>
      <c r="BY25" s="116"/>
      <c r="BZ25" s="116"/>
      <c r="CA25" s="116"/>
      <c r="CB25" s="116"/>
      <c r="CC25" s="116"/>
      <c r="CD25" s="116"/>
      <c r="CE25" s="116"/>
      <c r="CF25" s="116"/>
      <c r="CG25" s="116"/>
      <c r="CH25" s="116"/>
      <c r="CI25" s="116"/>
      <c r="CJ25" s="116"/>
      <c r="CK25" s="116"/>
      <c r="CL25" s="116"/>
      <c r="CM25" s="116"/>
      <c r="CN25" s="116"/>
      <c r="CO25" s="116"/>
      <c r="CP25" s="116"/>
      <c r="CQ25" s="116"/>
      <c r="CR25" s="116"/>
      <c r="CS25" s="116"/>
      <c r="CT25" s="116"/>
      <c r="CU25" s="116"/>
      <c r="CV25" s="116"/>
      <c r="CW25" s="116"/>
      <c r="CX25" s="116"/>
      <c r="CY25" s="116"/>
      <c r="CZ25" s="116"/>
      <c r="DA25" s="116"/>
      <c r="DB25" s="116"/>
      <c r="DC25" s="116"/>
      <c r="DD25" s="116"/>
      <c r="DE25" s="116"/>
      <c r="DF25" s="116"/>
      <c r="DG25" s="116"/>
      <c r="DH25" s="116"/>
      <c r="DI25" s="116"/>
      <c r="DJ25" s="116"/>
      <c r="DK25" s="116"/>
      <c r="DL25" s="116"/>
      <c r="DM25" s="116"/>
      <c r="DN25" s="116"/>
      <c r="DO25" s="116"/>
      <c r="DP25" s="116"/>
      <c r="DQ25" s="116"/>
      <c r="DR25" s="116"/>
      <c r="DS25" s="116"/>
      <c r="DT25" s="116"/>
      <c r="DU25" s="116"/>
      <c r="DV25" s="116"/>
      <c r="DW25" s="116"/>
      <c r="DX25" s="116"/>
      <c r="DY25" s="116"/>
      <c r="DZ25" s="116"/>
      <c r="EA25" s="116"/>
      <c r="EB25" s="116"/>
      <c r="EC25" s="116"/>
      <c r="ED25" s="116"/>
      <c r="EE25" s="116"/>
      <c r="EF25" s="116"/>
      <c r="EG25" s="116"/>
      <c r="EH25" s="116"/>
      <c r="EI25" s="116"/>
      <c r="EJ25" s="116"/>
      <c r="EK25" s="116"/>
      <c r="EL25" s="116"/>
      <c r="EM25" s="116"/>
      <c r="EN25" s="116"/>
      <c r="EO25" s="116"/>
      <c r="EP25" s="116"/>
      <c r="EQ25" s="116"/>
      <c r="ER25" s="116"/>
      <c r="ES25" s="116"/>
      <c r="ET25" s="116"/>
      <c r="EU25" s="116"/>
      <c r="EV25" s="116"/>
      <c r="EW25" s="116"/>
      <c r="EX25" s="116"/>
      <c r="EY25" s="116"/>
      <c r="EZ25" s="116"/>
      <c r="FA25" s="116"/>
      <c r="FB25" s="116"/>
      <c r="FC25" s="116"/>
      <c r="FD25" s="116"/>
      <c r="FE25" s="116"/>
      <c r="FF25" s="116"/>
      <c r="FG25" s="116"/>
      <c r="FH25" s="116"/>
      <c r="FI25" s="116"/>
      <c r="FJ25" s="116"/>
      <c r="FK25" s="116"/>
      <c r="FL25" s="116"/>
      <c r="FM25" s="116"/>
      <c r="FN25" s="116"/>
      <c r="FO25" s="116"/>
      <c r="FP25" s="116"/>
      <c r="FQ25" s="116"/>
      <c r="FR25" s="116"/>
      <c r="FS25" s="116"/>
      <c r="FT25" s="116"/>
      <c r="FU25" s="116"/>
      <c r="FV25" s="116"/>
      <c r="FW25" s="116"/>
      <c r="FX25" s="116"/>
      <c r="FY25" s="116"/>
      <c r="FZ25" s="116"/>
      <c r="GA25" s="116"/>
      <c r="GB25" s="116"/>
      <c r="GC25" s="116"/>
      <c r="GD25" s="116"/>
      <c r="GE25" s="116"/>
      <c r="GF25" s="116"/>
      <c r="GG25" s="116"/>
      <c r="GH25" s="116"/>
      <c r="GI25" s="116"/>
      <c r="GJ25" s="116"/>
      <c r="GK25" s="116"/>
      <c r="GL25" s="116"/>
      <c r="GM25" s="116"/>
      <c r="GN25" s="116"/>
      <c r="GO25" s="116"/>
      <c r="GP25" s="116"/>
      <c r="GQ25" s="116"/>
      <c r="GR25" s="116"/>
      <c r="GS25" s="116"/>
      <c r="GT25" s="116"/>
      <c r="GU25" s="116"/>
      <c r="GV25" s="116"/>
      <c r="GW25" s="116"/>
      <c r="GX25" s="116"/>
      <c r="GY25" s="116"/>
      <c r="GZ25" s="116"/>
      <c r="HA25" s="116"/>
      <c r="HB25" s="116"/>
      <c r="HC25" s="116"/>
      <c r="HD25" s="116"/>
      <c r="HE25" s="116"/>
      <c r="HF25" s="116"/>
      <c r="HG25" s="116"/>
      <c r="HH25" s="116"/>
      <c r="HI25" s="116"/>
      <c r="HJ25" s="116"/>
      <c r="HK25" s="116"/>
      <c r="HL25" s="116"/>
      <c r="HM25" s="116"/>
      <c r="HN25" s="116"/>
      <c r="HO25" s="116"/>
      <c r="HP25" s="116"/>
      <c r="HQ25" s="116"/>
      <c r="HR25" s="116"/>
      <c r="HS25" s="116"/>
      <c r="HT25" s="116"/>
      <c r="HU25" s="116"/>
      <c r="HV25" s="116"/>
      <c r="HW25" s="116"/>
      <c r="HX25" s="116"/>
      <c r="HY25" s="116"/>
      <c r="HZ25" s="116"/>
      <c r="IA25" s="116"/>
      <c r="IB25" s="116"/>
      <c r="IC25" s="116"/>
      <c r="ID25" s="116"/>
      <c r="IE25" s="116"/>
      <c r="IF25" s="116"/>
      <c r="IG25" s="116"/>
      <c r="IH25" s="116"/>
      <c r="II25" s="116"/>
      <c r="IJ25" s="116"/>
      <c r="IK25" s="116"/>
      <c r="IL25" s="116"/>
      <c r="IM25" s="116"/>
      <c r="IN25" s="116"/>
      <c r="IO25" s="116"/>
      <c r="IP25" s="116"/>
      <c r="IQ25" s="116"/>
      <c r="IR25" s="116"/>
      <c r="IS25" s="116"/>
    </row>
  </sheetData>
  <mergeCells count="1">
    <mergeCell ref="A1:E1"/>
  </mergeCells>
  <pageMargins left="0.75" right="0.75" top="1" bottom="1" header="0.5" footer="0.5"/>
  <pageSetup paperSize="9" orientation="portrait"/>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S70"/>
  <sheetViews>
    <sheetView workbookViewId="0">
      <selection activeCell="C2" sqref="C$1:E$1048576"/>
    </sheetView>
  </sheetViews>
  <sheetFormatPr defaultColWidth="7.96666666666667" defaultRowHeight="12"/>
  <cols>
    <col min="1" max="1" width="9.625" style="113" customWidth="1"/>
    <col min="2" max="2" width="32.375" style="113" customWidth="1"/>
    <col min="3" max="5" width="14.25" style="113" customWidth="1"/>
    <col min="6" max="251" width="9.04166666666667" style="113" customWidth="1"/>
    <col min="252" max="16384" width="7.96666666666667" style="113"/>
  </cols>
  <sheetData>
    <row r="1" s="113" customFormat="1" ht="30" customHeight="1" spans="1:251">
      <c r="A1" s="126" t="s">
        <v>330</v>
      </c>
      <c r="B1" s="126"/>
      <c r="C1" s="126"/>
      <c r="D1" s="126"/>
      <c r="E1" s="126"/>
      <c r="F1" s="116"/>
      <c r="G1" s="116"/>
      <c r="H1" s="116"/>
      <c r="I1" s="116"/>
      <c r="J1" s="116"/>
      <c r="K1" s="116"/>
      <c r="L1" s="116"/>
      <c r="M1" s="116"/>
      <c r="N1" s="116"/>
      <c r="O1" s="116"/>
      <c r="P1" s="116"/>
      <c r="Q1" s="116"/>
      <c r="R1" s="116"/>
      <c r="S1" s="116"/>
      <c r="T1" s="116"/>
      <c r="U1" s="116"/>
      <c r="V1" s="116"/>
      <c r="W1" s="116"/>
      <c r="X1" s="116"/>
      <c r="Y1" s="116"/>
      <c r="Z1" s="116"/>
      <c r="AA1" s="116"/>
      <c r="AB1" s="116"/>
      <c r="AC1" s="116"/>
      <c r="AD1" s="116"/>
      <c r="AE1" s="116"/>
      <c r="AF1" s="116"/>
      <c r="AG1" s="116"/>
      <c r="AH1" s="116"/>
      <c r="AI1" s="116"/>
      <c r="AJ1" s="116"/>
      <c r="AK1" s="116"/>
      <c r="AL1" s="116"/>
      <c r="AM1" s="116"/>
      <c r="AN1" s="116"/>
      <c r="AO1" s="116"/>
      <c r="AP1" s="116"/>
      <c r="AQ1" s="116"/>
      <c r="AR1" s="116"/>
      <c r="AS1" s="116"/>
      <c r="AT1" s="116"/>
      <c r="AU1" s="116"/>
      <c r="AV1" s="116"/>
      <c r="AW1" s="116"/>
      <c r="AX1" s="116"/>
      <c r="AY1" s="116"/>
      <c r="AZ1" s="116"/>
      <c r="BA1" s="116"/>
      <c r="BB1" s="116"/>
      <c r="BC1" s="116"/>
      <c r="BD1" s="116"/>
      <c r="BE1" s="116"/>
      <c r="BF1" s="116"/>
      <c r="BG1" s="116"/>
      <c r="BH1" s="116"/>
      <c r="BI1" s="116"/>
      <c r="BJ1" s="116"/>
      <c r="BK1" s="116"/>
      <c r="BL1" s="116"/>
      <c r="BM1" s="116"/>
      <c r="BN1" s="116"/>
      <c r="BO1" s="116"/>
      <c r="BP1" s="116"/>
      <c r="BQ1" s="116"/>
      <c r="BR1" s="116"/>
      <c r="BS1" s="116"/>
      <c r="BT1" s="116"/>
      <c r="BU1" s="116"/>
      <c r="BV1" s="116"/>
      <c r="BW1" s="116"/>
      <c r="BX1" s="116"/>
      <c r="BY1" s="116"/>
      <c r="BZ1" s="116"/>
      <c r="CA1" s="116"/>
      <c r="CB1" s="116"/>
      <c r="CC1" s="116"/>
      <c r="CD1" s="116"/>
      <c r="CE1" s="116"/>
      <c r="CF1" s="116"/>
      <c r="CG1" s="116"/>
      <c r="CH1" s="116"/>
      <c r="CI1" s="116"/>
      <c r="CJ1" s="116"/>
      <c r="CK1" s="116"/>
      <c r="CL1" s="116"/>
      <c r="CM1" s="116"/>
      <c r="CN1" s="116"/>
      <c r="CO1" s="116"/>
      <c r="CP1" s="116"/>
      <c r="CQ1" s="116"/>
      <c r="CR1" s="116"/>
      <c r="CS1" s="116"/>
      <c r="CT1" s="116"/>
      <c r="CU1" s="116"/>
      <c r="CV1" s="116"/>
      <c r="CW1" s="116"/>
      <c r="CX1" s="116"/>
      <c r="CY1" s="116"/>
      <c r="CZ1" s="116"/>
      <c r="DA1" s="116"/>
      <c r="DB1" s="116"/>
      <c r="DC1" s="116"/>
      <c r="DD1" s="116"/>
      <c r="DE1" s="116"/>
      <c r="DF1" s="116"/>
      <c r="DG1" s="116"/>
      <c r="DH1" s="116"/>
      <c r="DI1" s="116"/>
      <c r="DJ1" s="116"/>
      <c r="DK1" s="116"/>
      <c r="DL1" s="116"/>
      <c r="DM1" s="116"/>
      <c r="DN1" s="116"/>
      <c r="DO1" s="116"/>
      <c r="DP1" s="116"/>
      <c r="DQ1" s="116"/>
      <c r="DR1" s="116"/>
      <c r="DS1" s="116"/>
      <c r="DT1" s="116"/>
      <c r="DU1" s="116"/>
      <c r="DV1" s="116"/>
      <c r="DW1" s="116"/>
      <c r="DX1" s="116"/>
      <c r="DY1" s="116"/>
      <c r="DZ1" s="116"/>
      <c r="EA1" s="116"/>
      <c r="EB1" s="116"/>
      <c r="EC1" s="116"/>
      <c r="ED1" s="116"/>
      <c r="EE1" s="116"/>
      <c r="EF1" s="116"/>
      <c r="EG1" s="116"/>
      <c r="EH1" s="116"/>
      <c r="EI1" s="116"/>
      <c r="EJ1" s="116"/>
      <c r="EK1" s="116"/>
      <c r="EL1" s="116"/>
      <c r="EM1" s="116"/>
      <c r="EN1" s="116"/>
      <c r="EO1" s="116"/>
      <c r="EP1" s="116"/>
      <c r="EQ1" s="116"/>
      <c r="ER1" s="116"/>
      <c r="ES1" s="116"/>
      <c r="ET1" s="116"/>
      <c r="EU1" s="116"/>
      <c r="EV1" s="116"/>
      <c r="EW1" s="116"/>
      <c r="EX1" s="116"/>
      <c r="EY1" s="116"/>
      <c r="EZ1" s="116"/>
      <c r="FA1" s="116"/>
      <c r="FB1" s="116"/>
      <c r="FC1" s="116"/>
      <c r="FD1" s="116"/>
      <c r="FE1" s="116"/>
      <c r="FF1" s="116"/>
      <c r="FG1" s="116"/>
      <c r="FH1" s="116"/>
      <c r="FI1" s="116"/>
      <c r="FJ1" s="116"/>
      <c r="FK1" s="116"/>
      <c r="FL1" s="116"/>
      <c r="FM1" s="116"/>
      <c r="FN1" s="116"/>
      <c r="FO1" s="116"/>
      <c r="FP1" s="116"/>
      <c r="FQ1" s="116"/>
      <c r="FR1" s="116"/>
      <c r="FS1" s="116"/>
      <c r="FT1" s="116"/>
      <c r="FU1" s="116"/>
      <c r="FV1" s="116"/>
      <c r="FW1" s="116"/>
      <c r="FX1" s="116"/>
      <c r="FY1" s="116"/>
      <c r="FZ1" s="116"/>
      <c r="GA1" s="116"/>
      <c r="GB1" s="116"/>
      <c r="GC1" s="116"/>
      <c r="GD1" s="116"/>
      <c r="GE1" s="116"/>
      <c r="GF1" s="116"/>
      <c r="GG1" s="116"/>
      <c r="GH1" s="116"/>
      <c r="GI1" s="116"/>
      <c r="GJ1" s="116"/>
      <c r="GK1" s="116"/>
      <c r="GL1" s="116"/>
      <c r="GM1" s="116"/>
      <c r="GN1" s="116"/>
      <c r="GO1" s="116"/>
      <c r="GP1" s="116"/>
      <c r="GQ1" s="116"/>
      <c r="GR1" s="116"/>
      <c r="GS1" s="116"/>
      <c r="GT1" s="116"/>
      <c r="GU1" s="116"/>
      <c r="GV1" s="116"/>
      <c r="GW1" s="116"/>
      <c r="GX1" s="116"/>
      <c r="GY1" s="116"/>
      <c r="GZ1" s="116"/>
      <c r="HA1" s="116"/>
      <c r="HB1" s="116"/>
      <c r="HC1" s="116"/>
      <c r="HD1" s="116"/>
      <c r="HE1" s="116"/>
      <c r="HF1" s="116"/>
      <c r="HG1" s="116"/>
      <c r="HH1" s="116"/>
      <c r="HI1" s="116"/>
      <c r="HJ1" s="116"/>
      <c r="HK1" s="116"/>
      <c r="HL1" s="116"/>
      <c r="HM1" s="116"/>
      <c r="HN1" s="116"/>
      <c r="HO1" s="116"/>
      <c r="HP1" s="116"/>
      <c r="HQ1" s="116"/>
      <c r="HR1" s="116"/>
      <c r="HS1" s="116"/>
      <c r="HT1" s="116"/>
      <c r="HU1" s="116"/>
      <c r="HV1" s="116"/>
      <c r="HW1" s="116"/>
      <c r="HX1" s="116"/>
      <c r="HY1" s="116"/>
      <c r="HZ1" s="116"/>
      <c r="IA1" s="116"/>
      <c r="IB1" s="116"/>
      <c r="IC1" s="116"/>
      <c r="ID1" s="116"/>
      <c r="IE1" s="116"/>
      <c r="IF1" s="116"/>
      <c r="IG1" s="116"/>
      <c r="IH1" s="116"/>
      <c r="II1" s="116"/>
      <c r="IJ1" s="116"/>
      <c r="IK1" s="116"/>
      <c r="IL1" s="116"/>
      <c r="IM1" s="116"/>
      <c r="IN1" s="116"/>
      <c r="IO1" s="116"/>
      <c r="IP1" s="116"/>
      <c r="IQ1" s="116"/>
    </row>
    <row r="2" s="114" customFormat="1" ht="19.5" customHeight="1" spans="1:4">
      <c r="A2" s="1" t="s">
        <v>331</v>
      </c>
      <c r="D2" s="117" t="s">
        <v>48</v>
      </c>
    </row>
    <row r="3" s="113" customFormat="1" ht="19.5" customHeight="1" spans="1:249">
      <c r="A3" s="129" t="s">
        <v>122</v>
      </c>
      <c r="B3" s="118" t="s">
        <v>49</v>
      </c>
      <c r="C3" s="118" t="s">
        <v>50</v>
      </c>
      <c r="D3" s="118" t="s">
        <v>51</v>
      </c>
      <c r="E3" s="118" t="s">
        <v>146</v>
      </c>
      <c r="F3" s="116"/>
      <c r="G3" s="116"/>
      <c r="H3" s="116"/>
      <c r="I3" s="116"/>
      <c r="J3" s="116"/>
      <c r="K3" s="116"/>
      <c r="L3" s="116"/>
      <c r="M3" s="116"/>
      <c r="N3" s="116"/>
      <c r="O3" s="116"/>
      <c r="P3" s="116"/>
      <c r="Q3" s="116"/>
      <c r="R3" s="116"/>
      <c r="S3" s="116"/>
      <c r="T3" s="116"/>
      <c r="U3" s="116"/>
      <c r="V3" s="116"/>
      <c r="W3" s="116"/>
      <c r="X3" s="116"/>
      <c r="Y3" s="116"/>
      <c r="Z3" s="116"/>
      <c r="AA3" s="116"/>
      <c r="AB3" s="116"/>
      <c r="AC3" s="116"/>
      <c r="AD3" s="116"/>
      <c r="AE3" s="116"/>
      <c r="AF3" s="116"/>
      <c r="AG3" s="116"/>
      <c r="AH3" s="116"/>
      <c r="AI3" s="116"/>
      <c r="AJ3" s="116"/>
      <c r="AK3" s="116"/>
      <c r="AL3" s="116"/>
      <c r="AM3" s="116"/>
      <c r="AN3" s="116"/>
      <c r="AO3" s="116"/>
      <c r="AP3" s="116"/>
      <c r="AQ3" s="116"/>
      <c r="AR3" s="116"/>
      <c r="AS3" s="116"/>
      <c r="AT3" s="116"/>
      <c r="AU3" s="116"/>
      <c r="AV3" s="116"/>
      <c r="AW3" s="116"/>
      <c r="AX3" s="116"/>
      <c r="AY3" s="116"/>
      <c r="AZ3" s="116"/>
      <c r="BA3" s="116"/>
      <c r="BB3" s="116"/>
      <c r="BC3" s="116"/>
      <c r="BD3" s="116"/>
      <c r="BE3" s="116"/>
      <c r="BF3" s="116"/>
      <c r="BG3" s="116"/>
      <c r="BH3" s="116"/>
      <c r="BI3" s="116"/>
      <c r="BJ3" s="116"/>
      <c r="BK3" s="116"/>
      <c r="BL3" s="116"/>
      <c r="BM3" s="116"/>
      <c r="BN3" s="116"/>
      <c r="BO3" s="116"/>
      <c r="BP3" s="116"/>
      <c r="BQ3" s="116"/>
      <c r="BR3" s="116"/>
      <c r="BS3" s="116"/>
      <c r="BT3" s="116"/>
      <c r="BU3" s="116"/>
      <c r="BV3" s="116"/>
      <c r="BW3" s="116"/>
      <c r="BX3" s="116"/>
      <c r="BY3" s="116"/>
      <c r="BZ3" s="116"/>
      <c r="CA3" s="116"/>
      <c r="CB3" s="116"/>
      <c r="CC3" s="116"/>
      <c r="CD3" s="116"/>
      <c r="CE3" s="116"/>
      <c r="CF3" s="116"/>
      <c r="CG3" s="116"/>
      <c r="CH3" s="116"/>
      <c r="CI3" s="116"/>
      <c r="CJ3" s="116"/>
      <c r="CK3" s="116"/>
      <c r="CL3" s="116"/>
      <c r="CM3" s="116"/>
      <c r="CN3" s="116"/>
      <c r="CO3" s="116"/>
      <c r="CP3" s="116"/>
      <c r="CQ3" s="116"/>
      <c r="CR3" s="116"/>
      <c r="CS3" s="116"/>
      <c r="CT3" s="116"/>
      <c r="CU3" s="116"/>
      <c r="CV3" s="116"/>
      <c r="CW3" s="116"/>
      <c r="CX3" s="116"/>
      <c r="CY3" s="116"/>
      <c r="CZ3" s="116"/>
      <c r="DA3" s="116"/>
      <c r="DB3" s="116"/>
      <c r="DC3" s="116"/>
      <c r="DD3" s="116"/>
      <c r="DE3" s="116"/>
      <c r="DF3" s="116"/>
      <c r="DG3" s="116"/>
      <c r="DH3" s="116"/>
      <c r="DI3" s="116"/>
      <c r="DJ3" s="116"/>
      <c r="DK3" s="116"/>
      <c r="DL3" s="116"/>
      <c r="DM3" s="116"/>
      <c r="DN3" s="116"/>
      <c r="DO3" s="116"/>
      <c r="DP3" s="116"/>
      <c r="DQ3" s="116"/>
      <c r="DR3" s="116"/>
      <c r="DS3" s="116"/>
      <c r="DT3" s="116"/>
      <c r="DU3" s="116"/>
      <c r="DV3" s="116"/>
      <c r="DW3" s="116"/>
      <c r="DX3" s="116"/>
      <c r="DY3" s="116"/>
      <c r="DZ3" s="116"/>
      <c r="EA3" s="116"/>
      <c r="EB3" s="116"/>
      <c r="EC3" s="116"/>
      <c r="ED3" s="116"/>
      <c r="EE3" s="116"/>
      <c r="EF3" s="116"/>
      <c r="EG3" s="116"/>
      <c r="EH3" s="116"/>
      <c r="EI3" s="116"/>
      <c r="EJ3" s="116"/>
      <c r="EK3" s="116"/>
      <c r="EL3" s="116"/>
      <c r="EM3" s="116"/>
      <c r="EN3" s="116"/>
      <c r="EO3" s="116"/>
      <c r="EP3" s="116"/>
      <c r="EQ3" s="116"/>
      <c r="ER3" s="116"/>
      <c r="ES3" s="116"/>
      <c r="ET3" s="116"/>
      <c r="EU3" s="116"/>
      <c r="EV3" s="116"/>
      <c r="EW3" s="116"/>
      <c r="EX3" s="116"/>
      <c r="EY3" s="116"/>
      <c r="EZ3" s="116"/>
      <c r="FA3" s="116"/>
      <c r="FB3" s="116"/>
      <c r="FC3" s="116"/>
      <c r="FD3" s="116"/>
      <c r="FE3" s="116"/>
      <c r="FF3" s="116"/>
      <c r="FG3" s="116"/>
      <c r="FH3" s="116"/>
      <c r="FI3" s="116"/>
      <c r="FJ3" s="116"/>
      <c r="FK3" s="116"/>
      <c r="FL3" s="116"/>
      <c r="FM3" s="116"/>
      <c r="FN3" s="116"/>
      <c r="FO3" s="116"/>
      <c r="FP3" s="116"/>
      <c r="FQ3" s="116"/>
      <c r="FR3" s="116"/>
      <c r="FS3" s="116"/>
      <c r="FT3" s="116"/>
      <c r="FU3" s="116"/>
      <c r="FV3" s="116"/>
      <c r="FW3" s="116"/>
      <c r="FX3" s="116"/>
      <c r="FY3" s="116"/>
      <c r="FZ3" s="116"/>
      <c r="GA3" s="116"/>
      <c r="GB3" s="116"/>
      <c r="GC3" s="116"/>
      <c r="GD3" s="116"/>
      <c r="GE3" s="116"/>
      <c r="GF3" s="116"/>
      <c r="GG3" s="116"/>
      <c r="GH3" s="116"/>
      <c r="GI3" s="116"/>
      <c r="GJ3" s="116"/>
      <c r="GK3" s="116"/>
      <c r="GL3" s="116"/>
      <c r="GM3" s="116"/>
      <c r="GN3" s="116"/>
      <c r="GO3" s="116"/>
      <c r="GP3" s="116"/>
      <c r="GQ3" s="116"/>
      <c r="GR3" s="116"/>
      <c r="GS3" s="116"/>
      <c r="GT3" s="116"/>
      <c r="GU3" s="116"/>
      <c r="GV3" s="116"/>
      <c r="GW3" s="116"/>
      <c r="GX3" s="116"/>
      <c r="GY3" s="116"/>
      <c r="GZ3" s="116"/>
      <c r="HA3" s="116"/>
      <c r="HB3" s="116"/>
      <c r="HC3" s="116"/>
      <c r="HD3" s="116"/>
      <c r="HE3" s="116"/>
      <c r="HF3" s="116"/>
      <c r="HG3" s="116"/>
      <c r="HH3" s="116"/>
      <c r="HI3" s="116"/>
      <c r="HJ3" s="116"/>
      <c r="HK3" s="116"/>
      <c r="HL3" s="116"/>
      <c r="HM3" s="116"/>
      <c r="HN3" s="116"/>
      <c r="HO3" s="116"/>
      <c r="HP3" s="116"/>
      <c r="HQ3" s="116"/>
      <c r="HR3" s="116"/>
      <c r="HS3" s="116"/>
      <c r="HT3" s="116"/>
      <c r="HU3" s="116"/>
      <c r="HV3" s="116"/>
      <c r="HW3" s="116"/>
      <c r="HX3" s="116"/>
      <c r="HY3" s="116"/>
      <c r="HZ3" s="116"/>
      <c r="IA3" s="116"/>
      <c r="IB3" s="116"/>
      <c r="IC3" s="116"/>
      <c r="ID3" s="116"/>
      <c r="IE3" s="116"/>
      <c r="IF3" s="116"/>
      <c r="IG3" s="116"/>
      <c r="IH3" s="116"/>
      <c r="II3" s="116"/>
      <c r="IJ3" s="116"/>
      <c r="IK3" s="116"/>
      <c r="IL3" s="116"/>
      <c r="IM3" s="116"/>
      <c r="IN3" s="116"/>
      <c r="IO3" s="116"/>
    </row>
    <row r="4" s="113" customFormat="1" ht="19.5" customHeight="1" spans="1:249">
      <c r="A4" s="119">
        <v>102</v>
      </c>
      <c r="B4" s="120" t="s">
        <v>265</v>
      </c>
      <c r="C4" s="121"/>
      <c r="D4" s="121"/>
      <c r="E4" s="121"/>
      <c r="F4" s="116"/>
      <c r="G4" s="116"/>
      <c r="H4" s="116"/>
      <c r="I4" s="116"/>
      <c r="J4" s="116"/>
      <c r="K4" s="116"/>
      <c r="L4" s="116"/>
      <c r="M4" s="116"/>
      <c r="N4" s="116"/>
      <c r="O4" s="116"/>
      <c r="P4" s="116"/>
      <c r="Q4" s="116"/>
      <c r="R4" s="116"/>
      <c r="S4" s="116"/>
      <c r="T4" s="116"/>
      <c r="U4" s="116"/>
      <c r="V4" s="116"/>
      <c r="W4" s="116"/>
      <c r="X4" s="116"/>
      <c r="Y4" s="116"/>
      <c r="Z4" s="116"/>
      <c r="AA4" s="116"/>
      <c r="AB4" s="116"/>
      <c r="AC4" s="116"/>
      <c r="AD4" s="116"/>
      <c r="AE4" s="116"/>
      <c r="AF4" s="116"/>
      <c r="AG4" s="116"/>
      <c r="AH4" s="116"/>
      <c r="AI4" s="116"/>
      <c r="AJ4" s="116"/>
      <c r="AK4" s="116"/>
      <c r="AL4" s="116"/>
      <c r="AM4" s="116"/>
      <c r="AN4" s="116"/>
      <c r="AO4" s="116"/>
      <c r="AP4" s="116"/>
      <c r="AQ4" s="116"/>
      <c r="AR4" s="116"/>
      <c r="AS4" s="116"/>
      <c r="AT4" s="116"/>
      <c r="AU4" s="116"/>
      <c r="AV4" s="116"/>
      <c r="AW4" s="116"/>
      <c r="AX4" s="116"/>
      <c r="AY4" s="116"/>
      <c r="AZ4" s="116"/>
      <c r="BA4" s="116"/>
      <c r="BB4" s="116"/>
      <c r="BC4" s="116"/>
      <c r="BD4" s="116"/>
      <c r="BE4" s="116"/>
      <c r="BF4" s="116"/>
      <c r="BG4" s="116"/>
      <c r="BH4" s="116"/>
      <c r="BI4" s="116"/>
      <c r="BJ4" s="116"/>
      <c r="BK4" s="116"/>
      <c r="BL4" s="116"/>
      <c r="BM4" s="116"/>
      <c r="BN4" s="116"/>
      <c r="BO4" s="116"/>
      <c r="BP4" s="116"/>
      <c r="BQ4" s="116"/>
      <c r="BR4" s="116"/>
      <c r="BS4" s="116"/>
      <c r="BT4" s="116"/>
      <c r="BU4" s="116"/>
      <c r="BV4" s="116"/>
      <c r="BW4" s="116"/>
      <c r="BX4" s="116"/>
      <c r="BY4" s="116"/>
      <c r="BZ4" s="116"/>
      <c r="CA4" s="116"/>
      <c r="CB4" s="116"/>
      <c r="CC4" s="116"/>
      <c r="CD4" s="116"/>
      <c r="CE4" s="116"/>
      <c r="CF4" s="116"/>
      <c r="CG4" s="116"/>
      <c r="CH4" s="116"/>
      <c r="CI4" s="116"/>
      <c r="CJ4" s="116"/>
      <c r="CK4" s="116"/>
      <c r="CL4" s="116"/>
      <c r="CM4" s="116"/>
      <c r="CN4" s="116"/>
      <c r="CO4" s="116"/>
      <c r="CP4" s="116"/>
      <c r="CQ4" s="116"/>
      <c r="CR4" s="116"/>
      <c r="CS4" s="116"/>
      <c r="CT4" s="116"/>
      <c r="CU4" s="116"/>
      <c r="CV4" s="116"/>
      <c r="CW4" s="116"/>
      <c r="CX4" s="116"/>
      <c r="CY4" s="116"/>
      <c r="CZ4" s="116"/>
      <c r="DA4" s="116"/>
      <c r="DB4" s="116"/>
      <c r="DC4" s="116"/>
      <c r="DD4" s="116"/>
      <c r="DE4" s="116"/>
      <c r="DF4" s="116"/>
      <c r="DG4" s="116"/>
      <c r="DH4" s="116"/>
      <c r="DI4" s="116"/>
      <c r="DJ4" s="116"/>
      <c r="DK4" s="116"/>
      <c r="DL4" s="116"/>
      <c r="DM4" s="116"/>
      <c r="DN4" s="116"/>
      <c r="DO4" s="116"/>
      <c r="DP4" s="116"/>
      <c r="DQ4" s="116"/>
      <c r="DR4" s="116"/>
      <c r="DS4" s="116"/>
      <c r="DT4" s="116"/>
      <c r="DU4" s="116"/>
      <c r="DV4" s="116"/>
      <c r="DW4" s="116"/>
      <c r="DX4" s="116"/>
      <c r="DY4" s="116"/>
      <c r="DZ4" s="116"/>
      <c r="EA4" s="116"/>
      <c r="EB4" s="116"/>
      <c r="EC4" s="116"/>
      <c r="ED4" s="116"/>
      <c r="EE4" s="116"/>
      <c r="EF4" s="116"/>
      <c r="EG4" s="116"/>
      <c r="EH4" s="116"/>
      <c r="EI4" s="116"/>
      <c r="EJ4" s="116"/>
      <c r="EK4" s="116"/>
      <c r="EL4" s="116"/>
      <c r="EM4" s="116"/>
      <c r="EN4" s="116"/>
      <c r="EO4" s="116"/>
      <c r="EP4" s="116"/>
      <c r="EQ4" s="116"/>
      <c r="ER4" s="116"/>
      <c r="ES4" s="116"/>
      <c r="ET4" s="116"/>
      <c r="EU4" s="116"/>
      <c r="EV4" s="116"/>
      <c r="EW4" s="116"/>
      <c r="EX4" s="116"/>
      <c r="EY4" s="116"/>
      <c r="EZ4" s="116"/>
      <c r="FA4" s="116"/>
      <c r="FB4" s="116"/>
      <c r="FC4" s="116"/>
      <c r="FD4" s="116"/>
      <c r="FE4" s="116"/>
      <c r="FF4" s="116"/>
      <c r="FG4" s="116"/>
      <c r="FH4" s="116"/>
      <c r="FI4" s="116"/>
      <c r="FJ4" s="116"/>
      <c r="FK4" s="116"/>
      <c r="FL4" s="116"/>
      <c r="FM4" s="116"/>
      <c r="FN4" s="116"/>
      <c r="FO4" s="116"/>
      <c r="FP4" s="116"/>
      <c r="FQ4" s="116"/>
      <c r="FR4" s="116"/>
      <c r="FS4" s="116"/>
      <c r="FT4" s="116"/>
      <c r="FU4" s="116"/>
      <c r="FV4" s="116"/>
      <c r="FW4" s="116"/>
      <c r="FX4" s="116"/>
      <c r="FY4" s="116"/>
      <c r="FZ4" s="116"/>
      <c r="GA4" s="116"/>
      <c r="GB4" s="116"/>
      <c r="GC4" s="116"/>
      <c r="GD4" s="116"/>
      <c r="GE4" s="116"/>
      <c r="GF4" s="116"/>
      <c r="GG4" s="116"/>
      <c r="GH4" s="116"/>
      <c r="GI4" s="116"/>
      <c r="GJ4" s="116"/>
      <c r="GK4" s="116"/>
      <c r="GL4" s="116"/>
      <c r="GM4" s="116"/>
      <c r="GN4" s="116"/>
      <c r="GO4" s="116"/>
      <c r="GP4" s="116"/>
      <c r="GQ4" s="116"/>
      <c r="GR4" s="116"/>
      <c r="GS4" s="116"/>
      <c r="GT4" s="116"/>
      <c r="GU4" s="116"/>
      <c r="GV4" s="116"/>
      <c r="GW4" s="116"/>
      <c r="GX4" s="116"/>
      <c r="GY4" s="116"/>
      <c r="GZ4" s="116"/>
      <c r="HA4" s="116"/>
      <c r="HB4" s="116"/>
      <c r="HC4" s="116"/>
      <c r="HD4" s="116"/>
      <c r="HE4" s="116"/>
      <c r="HF4" s="116"/>
      <c r="HG4" s="116"/>
      <c r="HH4" s="116"/>
      <c r="HI4" s="116"/>
      <c r="HJ4" s="116"/>
      <c r="HK4" s="116"/>
      <c r="HL4" s="116"/>
      <c r="HM4" s="116"/>
      <c r="HN4" s="116"/>
      <c r="HO4" s="116"/>
      <c r="HP4" s="116"/>
      <c r="HQ4" s="116"/>
      <c r="HR4" s="116"/>
      <c r="HS4" s="116"/>
      <c r="HT4" s="116"/>
      <c r="HU4" s="116"/>
      <c r="HV4" s="116"/>
      <c r="HW4" s="116"/>
      <c r="HX4" s="116"/>
      <c r="HY4" s="116"/>
      <c r="HZ4" s="116"/>
      <c r="IA4" s="116"/>
      <c r="IB4" s="116"/>
      <c r="IC4" s="116"/>
      <c r="ID4" s="116"/>
      <c r="IE4" s="116"/>
      <c r="IF4" s="116"/>
      <c r="IG4" s="116"/>
      <c r="IH4" s="116"/>
      <c r="II4" s="116"/>
      <c r="IJ4" s="116"/>
      <c r="IK4" s="116"/>
      <c r="IL4" s="116"/>
      <c r="IM4" s="116"/>
      <c r="IN4" s="116"/>
      <c r="IO4" s="116"/>
    </row>
    <row r="5" s="113" customFormat="1" ht="19.5" customHeight="1" spans="1:249">
      <c r="A5" s="119"/>
      <c r="B5" s="121"/>
      <c r="C5" s="121"/>
      <c r="D5" s="121"/>
      <c r="E5" s="121"/>
      <c r="F5" s="116"/>
      <c r="G5" s="116"/>
      <c r="H5" s="116"/>
      <c r="I5" s="116"/>
      <c r="J5" s="116"/>
      <c r="K5" s="116"/>
      <c r="L5" s="116"/>
      <c r="M5" s="116"/>
      <c r="N5" s="116"/>
      <c r="O5" s="116"/>
      <c r="P5" s="116"/>
      <c r="Q5" s="116"/>
      <c r="R5" s="116"/>
      <c r="S5" s="116"/>
      <c r="T5" s="116"/>
      <c r="U5" s="116"/>
      <c r="V5" s="116"/>
      <c r="W5" s="116"/>
      <c r="X5" s="116"/>
      <c r="Y5" s="116"/>
      <c r="Z5" s="116"/>
      <c r="AA5" s="116"/>
      <c r="AB5" s="116"/>
      <c r="AC5" s="116"/>
      <c r="AD5" s="116"/>
      <c r="AE5" s="116"/>
      <c r="AF5" s="116"/>
      <c r="AG5" s="116"/>
      <c r="AH5" s="116"/>
      <c r="AI5" s="116"/>
      <c r="AJ5" s="116"/>
      <c r="AK5" s="116"/>
      <c r="AL5" s="116"/>
      <c r="AM5" s="116"/>
      <c r="AN5" s="116"/>
      <c r="AO5" s="116"/>
      <c r="AP5" s="116"/>
      <c r="AQ5" s="116"/>
      <c r="AR5" s="116"/>
      <c r="AS5" s="116"/>
      <c r="AT5" s="116"/>
      <c r="AU5" s="116"/>
      <c r="AV5" s="116"/>
      <c r="AW5" s="116"/>
      <c r="AX5" s="116"/>
      <c r="AY5" s="116"/>
      <c r="AZ5" s="116"/>
      <c r="BA5" s="116"/>
      <c r="BB5" s="116"/>
      <c r="BC5" s="116"/>
      <c r="BD5" s="116"/>
      <c r="BE5" s="116"/>
      <c r="BF5" s="116"/>
      <c r="BG5" s="116"/>
      <c r="BH5" s="116"/>
      <c r="BI5" s="116"/>
      <c r="BJ5" s="116"/>
      <c r="BK5" s="116"/>
      <c r="BL5" s="116"/>
      <c r="BM5" s="116"/>
      <c r="BN5" s="116"/>
      <c r="BO5" s="116"/>
      <c r="BP5" s="116"/>
      <c r="BQ5" s="116"/>
      <c r="BR5" s="116"/>
      <c r="BS5" s="116"/>
      <c r="BT5" s="116"/>
      <c r="BU5" s="116"/>
      <c r="BV5" s="116"/>
      <c r="BW5" s="116"/>
      <c r="BX5" s="116"/>
      <c r="BY5" s="116"/>
      <c r="BZ5" s="116"/>
      <c r="CA5" s="116"/>
      <c r="CB5" s="116"/>
      <c r="CC5" s="116"/>
      <c r="CD5" s="116"/>
      <c r="CE5" s="116"/>
      <c r="CF5" s="116"/>
      <c r="CG5" s="116"/>
      <c r="CH5" s="116"/>
      <c r="CI5" s="116"/>
      <c r="CJ5" s="116"/>
      <c r="CK5" s="116"/>
      <c r="CL5" s="116"/>
      <c r="CM5" s="116"/>
      <c r="CN5" s="116"/>
      <c r="CO5" s="116"/>
      <c r="CP5" s="116"/>
      <c r="CQ5" s="116"/>
      <c r="CR5" s="116"/>
      <c r="CS5" s="116"/>
      <c r="CT5" s="116"/>
      <c r="CU5" s="116"/>
      <c r="CV5" s="116"/>
      <c r="CW5" s="116"/>
      <c r="CX5" s="116"/>
      <c r="CY5" s="116"/>
      <c r="CZ5" s="116"/>
      <c r="DA5" s="116"/>
      <c r="DB5" s="116"/>
      <c r="DC5" s="116"/>
      <c r="DD5" s="116"/>
      <c r="DE5" s="116"/>
      <c r="DF5" s="116"/>
      <c r="DG5" s="116"/>
      <c r="DH5" s="116"/>
      <c r="DI5" s="116"/>
      <c r="DJ5" s="116"/>
      <c r="DK5" s="116"/>
      <c r="DL5" s="116"/>
      <c r="DM5" s="116"/>
      <c r="DN5" s="116"/>
      <c r="DO5" s="116"/>
      <c r="DP5" s="116"/>
      <c r="DQ5" s="116"/>
      <c r="DR5" s="116"/>
      <c r="DS5" s="116"/>
      <c r="DT5" s="116"/>
      <c r="DU5" s="116"/>
      <c r="DV5" s="116"/>
      <c r="DW5" s="116"/>
      <c r="DX5" s="116"/>
      <c r="DY5" s="116"/>
      <c r="DZ5" s="116"/>
      <c r="EA5" s="116"/>
      <c r="EB5" s="116"/>
      <c r="EC5" s="116"/>
      <c r="ED5" s="116"/>
      <c r="EE5" s="116"/>
      <c r="EF5" s="116"/>
      <c r="EG5" s="116"/>
      <c r="EH5" s="116"/>
      <c r="EI5" s="116"/>
      <c r="EJ5" s="116"/>
      <c r="EK5" s="116"/>
      <c r="EL5" s="116"/>
      <c r="EM5" s="116"/>
      <c r="EN5" s="116"/>
      <c r="EO5" s="116"/>
      <c r="EP5" s="116"/>
      <c r="EQ5" s="116"/>
      <c r="ER5" s="116"/>
      <c r="ES5" s="116"/>
      <c r="ET5" s="116"/>
      <c r="EU5" s="116"/>
      <c r="EV5" s="116"/>
      <c r="EW5" s="116"/>
      <c r="EX5" s="116"/>
      <c r="EY5" s="116"/>
      <c r="EZ5" s="116"/>
      <c r="FA5" s="116"/>
      <c r="FB5" s="116"/>
      <c r="FC5" s="116"/>
      <c r="FD5" s="116"/>
      <c r="FE5" s="116"/>
      <c r="FF5" s="116"/>
      <c r="FG5" s="116"/>
      <c r="FH5" s="116"/>
      <c r="FI5" s="116"/>
      <c r="FJ5" s="116"/>
      <c r="FK5" s="116"/>
      <c r="FL5" s="116"/>
      <c r="FM5" s="116"/>
      <c r="FN5" s="116"/>
      <c r="FO5" s="116"/>
      <c r="FP5" s="116"/>
      <c r="FQ5" s="116"/>
      <c r="FR5" s="116"/>
      <c r="FS5" s="116"/>
      <c r="FT5" s="116"/>
      <c r="FU5" s="116"/>
      <c r="FV5" s="116"/>
      <c r="FW5" s="116"/>
      <c r="FX5" s="116"/>
      <c r="FY5" s="116"/>
      <c r="FZ5" s="116"/>
      <c r="GA5" s="116"/>
      <c r="GB5" s="116"/>
      <c r="GC5" s="116"/>
      <c r="GD5" s="116"/>
      <c r="GE5" s="116"/>
      <c r="GF5" s="116"/>
      <c r="GG5" s="116"/>
      <c r="GH5" s="116"/>
      <c r="GI5" s="116"/>
      <c r="GJ5" s="116"/>
      <c r="GK5" s="116"/>
      <c r="GL5" s="116"/>
      <c r="GM5" s="116"/>
      <c r="GN5" s="116"/>
      <c r="GO5" s="116"/>
      <c r="GP5" s="116"/>
      <c r="GQ5" s="116"/>
      <c r="GR5" s="116"/>
      <c r="GS5" s="116"/>
      <c r="GT5" s="116"/>
      <c r="GU5" s="116"/>
      <c r="GV5" s="116"/>
      <c r="GW5" s="116"/>
      <c r="GX5" s="116"/>
      <c r="GY5" s="116"/>
      <c r="GZ5" s="116"/>
      <c r="HA5" s="116"/>
      <c r="HB5" s="116"/>
      <c r="HC5" s="116"/>
      <c r="HD5" s="116"/>
      <c r="HE5" s="116"/>
      <c r="HF5" s="116"/>
      <c r="HG5" s="116"/>
      <c r="HH5" s="116"/>
      <c r="HI5" s="116"/>
      <c r="HJ5" s="116"/>
      <c r="HK5" s="116"/>
      <c r="HL5" s="116"/>
      <c r="HM5" s="116"/>
      <c r="HN5" s="116"/>
      <c r="HO5" s="116"/>
      <c r="HP5" s="116"/>
      <c r="HQ5" s="116"/>
      <c r="HR5" s="116"/>
      <c r="HS5" s="116"/>
      <c r="HT5" s="116"/>
      <c r="HU5" s="116"/>
      <c r="HV5" s="116"/>
      <c r="HW5" s="116"/>
      <c r="HX5" s="116"/>
      <c r="HY5" s="116"/>
      <c r="HZ5" s="116"/>
      <c r="IA5" s="116"/>
      <c r="IB5" s="116"/>
      <c r="IC5" s="116"/>
      <c r="ID5" s="116"/>
      <c r="IE5" s="116"/>
      <c r="IF5" s="116"/>
      <c r="IG5" s="116"/>
      <c r="IH5" s="116"/>
      <c r="II5" s="116"/>
      <c r="IJ5" s="116"/>
      <c r="IK5" s="116"/>
      <c r="IL5" s="116"/>
      <c r="IM5" s="116"/>
      <c r="IN5" s="116"/>
      <c r="IO5" s="116"/>
    </row>
    <row r="6" s="113" customFormat="1" ht="19.5" customHeight="1" spans="1:249">
      <c r="A6" s="119"/>
      <c r="B6" s="120" t="s">
        <v>266</v>
      </c>
      <c r="C6" s="121"/>
      <c r="D6" s="121"/>
      <c r="E6" s="121"/>
      <c r="F6" s="116"/>
      <c r="G6" s="116"/>
      <c r="H6" s="116"/>
      <c r="I6" s="116"/>
      <c r="J6" s="116"/>
      <c r="K6" s="116"/>
      <c r="L6" s="116"/>
      <c r="M6" s="116"/>
      <c r="N6" s="116"/>
      <c r="O6" s="116"/>
      <c r="P6" s="116"/>
      <c r="Q6" s="116"/>
      <c r="R6" s="116"/>
      <c r="S6" s="116"/>
      <c r="T6" s="116"/>
      <c r="U6" s="116"/>
      <c r="V6" s="116"/>
      <c r="W6" s="116"/>
      <c r="X6" s="116"/>
      <c r="Y6" s="116"/>
      <c r="Z6" s="116"/>
      <c r="AA6" s="116"/>
      <c r="AB6" s="116"/>
      <c r="AC6" s="116"/>
      <c r="AD6" s="116"/>
      <c r="AE6" s="116"/>
      <c r="AF6" s="116"/>
      <c r="AG6" s="116"/>
      <c r="AH6" s="116"/>
      <c r="AI6" s="116"/>
      <c r="AJ6" s="116"/>
      <c r="AK6" s="116"/>
      <c r="AL6" s="116"/>
      <c r="AM6" s="116"/>
      <c r="AN6" s="116"/>
      <c r="AO6" s="116"/>
      <c r="AP6" s="116"/>
      <c r="AQ6" s="116"/>
      <c r="AR6" s="116"/>
      <c r="AS6" s="116"/>
      <c r="AT6" s="116"/>
      <c r="AU6" s="116"/>
      <c r="AV6" s="116"/>
      <c r="AW6" s="116"/>
      <c r="AX6" s="116"/>
      <c r="AY6" s="116"/>
      <c r="AZ6" s="116"/>
      <c r="BA6" s="116"/>
      <c r="BB6" s="116"/>
      <c r="BC6" s="116"/>
      <c r="BD6" s="116"/>
      <c r="BE6" s="116"/>
      <c r="BF6" s="116"/>
      <c r="BG6" s="116"/>
      <c r="BH6" s="116"/>
      <c r="BI6" s="116"/>
      <c r="BJ6" s="116"/>
      <c r="BK6" s="116"/>
      <c r="BL6" s="116"/>
      <c r="BM6" s="116"/>
      <c r="BN6" s="116"/>
      <c r="BO6" s="116"/>
      <c r="BP6" s="116"/>
      <c r="BQ6" s="116"/>
      <c r="BR6" s="116"/>
      <c r="BS6" s="116"/>
      <c r="BT6" s="116"/>
      <c r="BU6" s="116"/>
      <c r="BV6" s="116"/>
      <c r="BW6" s="116"/>
      <c r="BX6" s="116"/>
      <c r="BY6" s="116"/>
      <c r="BZ6" s="116"/>
      <c r="CA6" s="116"/>
      <c r="CB6" s="116"/>
      <c r="CC6" s="116"/>
      <c r="CD6" s="116"/>
      <c r="CE6" s="116"/>
      <c r="CF6" s="116"/>
      <c r="CG6" s="116"/>
      <c r="CH6" s="116"/>
      <c r="CI6" s="116"/>
      <c r="CJ6" s="116"/>
      <c r="CK6" s="116"/>
      <c r="CL6" s="116"/>
      <c r="CM6" s="116"/>
      <c r="CN6" s="116"/>
      <c r="CO6" s="116"/>
      <c r="CP6" s="116"/>
      <c r="CQ6" s="116"/>
      <c r="CR6" s="116"/>
      <c r="CS6" s="116"/>
      <c r="CT6" s="116"/>
      <c r="CU6" s="116"/>
      <c r="CV6" s="116"/>
      <c r="CW6" s="116"/>
      <c r="CX6" s="116"/>
      <c r="CY6" s="116"/>
      <c r="CZ6" s="116"/>
      <c r="DA6" s="116"/>
      <c r="DB6" s="116"/>
      <c r="DC6" s="116"/>
      <c r="DD6" s="116"/>
      <c r="DE6" s="116"/>
      <c r="DF6" s="116"/>
      <c r="DG6" s="116"/>
      <c r="DH6" s="116"/>
      <c r="DI6" s="116"/>
      <c r="DJ6" s="116"/>
      <c r="DK6" s="116"/>
      <c r="DL6" s="116"/>
      <c r="DM6" s="116"/>
      <c r="DN6" s="116"/>
      <c r="DO6" s="116"/>
      <c r="DP6" s="116"/>
      <c r="DQ6" s="116"/>
      <c r="DR6" s="116"/>
      <c r="DS6" s="116"/>
      <c r="DT6" s="116"/>
      <c r="DU6" s="116"/>
      <c r="DV6" s="116"/>
      <c r="DW6" s="116"/>
      <c r="DX6" s="116"/>
      <c r="DY6" s="116"/>
      <c r="DZ6" s="116"/>
      <c r="EA6" s="116"/>
      <c r="EB6" s="116"/>
      <c r="EC6" s="116"/>
      <c r="ED6" s="116"/>
      <c r="EE6" s="116"/>
      <c r="EF6" s="116"/>
      <c r="EG6" s="116"/>
      <c r="EH6" s="116"/>
      <c r="EI6" s="116"/>
      <c r="EJ6" s="116"/>
      <c r="EK6" s="116"/>
      <c r="EL6" s="116"/>
      <c r="EM6" s="116"/>
      <c r="EN6" s="116"/>
      <c r="EO6" s="116"/>
      <c r="EP6" s="116"/>
      <c r="EQ6" s="116"/>
      <c r="ER6" s="116"/>
      <c r="ES6" s="116"/>
      <c r="ET6" s="116"/>
      <c r="EU6" s="116"/>
      <c r="EV6" s="116"/>
      <c r="EW6" s="116"/>
      <c r="EX6" s="116"/>
      <c r="EY6" s="116"/>
      <c r="EZ6" s="116"/>
      <c r="FA6" s="116"/>
      <c r="FB6" s="116"/>
      <c r="FC6" s="116"/>
      <c r="FD6" s="116"/>
      <c r="FE6" s="116"/>
      <c r="FF6" s="116"/>
      <c r="FG6" s="116"/>
      <c r="FH6" s="116"/>
      <c r="FI6" s="116"/>
      <c r="FJ6" s="116"/>
      <c r="FK6" s="116"/>
      <c r="FL6" s="116"/>
      <c r="FM6" s="116"/>
      <c r="FN6" s="116"/>
      <c r="FO6" s="116"/>
      <c r="FP6" s="116"/>
      <c r="FQ6" s="116"/>
      <c r="FR6" s="116"/>
      <c r="FS6" s="116"/>
      <c r="FT6" s="116"/>
      <c r="FU6" s="116"/>
      <c r="FV6" s="116"/>
      <c r="FW6" s="116"/>
      <c r="FX6" s="116"/>
      <c r="FY6" s="116"/>
      <c r="FZ6" s="116"/>
      <c r="GA6" s="116"/>
      <c r="GB6" s="116"/>
      <c r="GC6" s="116"/>
      <c r="GD6" s="116"/>
      <c r="GE6" s="116"/>
      <c r="GF6" s="116"/>
      <c r="GG6" s="116"/>
      <c r="GH6" s="116"/>
      <c r="GI6" s="116"/>
      <c r="GJ6" s="116"/>
      <c r="GK6" s="116"/>
      <c r="GL6" s="116"/>
      <c r="GM6" s="116"/>
      <c r="GN6" s="116"/>
      <c r="GO6" s="116"/>
      <c r="GP6" s="116"/>
      <c r="GQ6" s="116"/>
      <c r="GR6" s="116"/>
      <c r="GS6" s="116"/>
      <c r="GT6" s="116"/>
      <c r="GU6" s="116"/>
      <c r="GV6" s="116"/>
      <c r="GW6" s="116"/>
      <c r="GX6" s="116"/>
      <c r="GY6" s="116"/>
      <c r="GZ6" s="116"/>
      <c r="HA6" s="116"/>
      <c r="HB6" s="116"/>
      <c r="HC6" s="116"/>
      <c r="HD6" s="116"/>
      <c r="HE6" s="116"/>
      <c r="HF6" s="116"/>
      <c r="HG6" s="116"/>
      <c r="HH6" s="116"/>
      <c r="HI6" s="116"/>
      <c r="HJ6" s="116"/>
      <c r="HK6" s="116"/>
      <c r="HL6" s="116"/>
      <c r="HM6" s="116"/>
      <c r="HN6" s="116"/>
      <c r="HO6" s="116"/>
      <c r="HP6" s="116"/>
      <c r="HQ6" s="116"/>
      <c r="HR6" s="116"/>
      <c r="HS6" s="116"/>
      <c r="HT6" s="116"/>
      <c r="HU6" s="116"/>
      <c r="HV6" s="116"/>
      <c r="HW6" s="116"/>
      <c r="HX6" s="116"/>
      <c r="HY6" s="116"/>
      <c r="HZ6" s="116"/>
      <c r="IA6" s="116"/>
      <c r="IB6" s="116"/>
      <c r="IC6" s="116"/>
      <c r="ID6" s="116"/>
      <c r="IE6" s="116"/>
      <c r="IF6" s="116"/>
      <c r="IG6" s="116"/>
      <c r="IH6" s="116"/>
      <c r="II6" s="116"/>
      <c r="IJ6" s="116"/>
      <c r="IK6" s="116"/>
      <c r="IL6" s="116"/>
      <c r="IM6" s="116"/>
      <c r="IN6" s="116"/>
      <c r="IO6" s="116"/>
    </row>
    <row r="7" s="113" customFormat="1" ht="19.5" customHeight="1" spans="1:249">
      <c r="A7" s="119"/>
      <c r="B7" s="121"/>
      <c r="C7" s="121"/>
      <c r="D7" s="121"/>
      <c r="E7" s="121"/>
      <c r="F7" s="116"/>
      <c r="G7" s="116"/>
      <c r="H7" s="116"/>
      <c r="I7" s="116"/>
      <c r="J7" s="116"/>
      <c r="K7" s="116"/>
      <c r="L7" s="116"/>
      <c r="M7" s="116"/>
      <c r="N7" s="116"/>
      <c r="O7" s="116"/>
      <c r="P7" s="116"/>
      <c r="Q7" s="116"/>
      <c r="R7" s="116"/>
      <c r="S7" s="116"/>
      <c r="T7" s="116"/>
      <c r="U7" s="116"/>
      <c r="V7" s="116"/>
      <c r="W7" s="116"/>
      <c r="X7" s="116"/>
      <c r="Y7" s="116"/>
      <c r="Z7" s="116"/>
      <c r="AA7" s="116"/>
      <c r="AB7" s="116"/>
      <c r="AC7" s="116"/>
      <c r="AD7" s="116"/>
      <c r="AE7" s="116"/>
      <c r="AF7" s="116"/>
      <c r="AG7" s="116"/>
      <c r="AH7" s="116"/>
      <c r="AI7" s="116"/>
      <c r="AJ7" s="116"/>
      <c r="AK7" s="116"/>
      <c r="AL7" s="116"/>
      <c r="AM7" s="116"/>
      <c r="AN7" s="116"/>
      <c r="AO7" s="116"/>
      <c r="AP7" s="116"/>
      <c r="AQ7" s="116"/>
      <c r="AR7" s="116"/>
      <c r="AS7" s="116"/>
      <c r="AT7" s="116"/>
      <c r="AU7" s="116"/>
      <c r="AV7" s="116"/>
      <c r="AW7" s="116"/>
      <c r="AX7" s="116"/>
      <c r="AY7" s="116"/>
      <c r="AZ7" s="116"/>
      <c r="BA7" s="116"/>
      <c r="BB7" s="116"/>
      <c r="BC7" s="116"/>
      <c r="BD7" s="116"/>
      <c r="BE7" s="116"/>
      <c r="BF7" s="116"/>
      <c r="BG7" s="116"/>
      <c r="BH7" s="116"/>
      <c r="BI7" s="116"/>
      <c r="BJ7" s="116"/>
      <c r="BK7" s="116"/>
      <c r="BL7" s="116"/>
      <c r="BM7" s="116"/>
      <c r="BN7" s="116"/>
      <c r="BO7" s="116"/>
      <c r="BP7" s="116"/>
      <c r="BQ7" s="116"/>
      <c r="BR7" s="116"/>
      <c r="BS7" s="116"/>
      <c r="BT7" s="116"/>
      <c r="BU7" s="116"/>
      <c r="BV7" s="116"/>
      <c r="BW7" s="116"/>
      <c r="BX7" s="116"/>
      <c r="BY7" s="116"/>
      <c r="BZ7" s="116"/>
      <c r="CA7" s="116"/>
      <c r="CB7" s="116"/>
      <c r="CC7" s="116"/>
      <c r="CD7" s="116"/>
      <c r="CE7" s="116"/>
      <c r="CF7" s="116"/>
      <c r="CG7" s="116"/>
      <c r="CH7" s="116"/>
      <c r="CI7" s="116"/>
      <c r="CJ7" s="116"/>
      <c r="CK7" s="116"/>
      <c r="CL7" s="116"/>
      <c r="CM7" s="116"/>
      <c r="CN7" s="116"/>
      <c r="CO7" s="116"/>
      <c r="CP7" s="116"/>
      <c r="CQ7" s="116"/>
      <c r="CR7" s="116"/>
      <c r="CS7" s="116"/>
      <c r="CT7" s="116"/>
      <c r="CU7" s="116"/>
      <c r="CV7" s="116"/>
      <c r="CW7" s="116"/>
      <c r="CX7" s="116"/>
      <c r="CY7" s="116"/>
      <c r="CZ7" s="116"/>
      <c r="DA7" s="116"/>
      <c r="DB7" s="116"/>
      <c r="DC7" s="116"/>
      <c r="DD7" s="116"/>
      <c r="DE7" s="116"/>
      <c r="DF7" s="116"/>
      <c r="DG7" s="116"/>
      <c r="DH7" s="116"/>
      <c r="DI7" s="116"/>
      <c r="DJ7" s="116"/>
      <c r="DK7" s="116"/>
      <c r="DL7" s="116"/>
      <c r="DM7" s="116"/>
      <c r="DN7" s="116"/>
      <c r="DO7" s="116"/>
      <c r="DP7" s="116"/>
      <c r="DQ7" s="116"/>
      <c r="DR7" s="116"/>
      <c r="DS7" s="116"/>
      <c r="DT7" s="116"/>
      <c r="DU7" s="116"/>
      <c r="DV7" s="116"/>
      <c r="DW7" s="116"/>
      <c r="DX7" s="116"/>
      <c r="DY7" s="116"/>
      <c r="DZ7" s="116"/>
      <c r="EA7" s="116"/>
      <c r="EB7" s="116"/>
      <c r="EC7" s="116"/>
      <c r="ED7" s="116"/>
      <c r="EE7" s="116"/>
      <c r="EF7" s="116"/>
      <c r="EG7" s="116"/>
      <c r="EH7" s="116"/>
      <c r="EI7" s="116"/>
      <c r="EJ7" s="116"/>
      <c r="EK7" s="116"/>
      <c r="EL7" s="116"/>
      <c r="EM7" s="116"/>
      <c r="EN7" s="116"/>
      <c r="EO7" s="116"/>
      <c r="EP7" s="116"/>
      <c r="EQ7" s="116"/>
      <c r="ER7" s="116"/>
      <c r="ES7" s="116"/>
      <c r="ET7" s="116"/>
      <c r="EU7" s="116"/>
      <c r="EV7" s="116"/>
      <c r="EW7" s="116"/>
      <c r="EX7" s="116"/>
      <c r="EY7" s="116"/>
      <c r="EZ7" s="116"/>
      <c r="FA7" s="116"/>
      <c r="FB7" s="116"/>
      <c r="FC7" s="116"/>
      <c r="FD7" s="116"/>
      <c r="FE7" s="116"/>
      <c r="FF7" s="116"/>
      <c r="FG7" s="116"/>
      <c r="FH7" s="116"/>
      <c r="FI7" s="116"/>
      <c r="FJ7" s="116"/>
      <c r="FK7" s="116"/>
      <c r="FL7" s="116"/>
      <c r="FM7" s="116"/>
      <c r="FN7" s="116"/>
      <c r="FO7" s="116"/>
      <c r="FP7" s="116"/>
      <c r="FQ7" s="116"/>
      <c r="FR7" s="116"/>
      <c r="FS7" s="116"/>
      <c r="FT7" s="116"/>
      <c r="FU7" s="116"/>
      <c r="FV7" s="116"/>
      <c r="FW7" s="116"/>
      <c r="FX7" s="116"/>
      <c r="FY7" s="116"/>
      <c r="FZ7" s="116"/>
      <c r="GA7" s="116"/>
      <c r="GB7" s="116"/>
      <c r="GC7" s="116"/>
      <c r="GD7" s="116"/>
      <c r="GE7" s="116"/>
      <c r="GF7" s="116"/>
      <c r="GG7" s="116"/>
      <c r="GH7" s="116"/>
      <c r="GI7" s="116"/>
      <c r="GJ7" s="116"/>
      <c r="GK7" s="116"/>
      <c r="GL7" s="116"/>
      <c r="GM7" s="116"/>
      <c r="GN7" s="116"/>
      <c r="GO7" s="116"/>
      <c r="GP7" s="116"/>
      <c r="GQ7" s="116"/>
      <c r="GR7" s="116"/>
      <c r="GS7" s="116"/>
      <c r="GT7" s="116"/>
      <c r="GU7" s="116"/>
      <c r="GV7" s="116"/>
      <c r="GW7" s="116"/>
      <c r="GX7" s="116"/>
      <c r="GY7" s="116"/>
      <c r="GZ7" s="116"/>
      <c r="HA7" s="116"/>
      <c r="HB7" s="116"/>
      <c r="HC7" s="116"/>
      <c r="HD7" s="116"/>
      <c r="HE7" s="116"/>
      <c r="HF7" s="116"/>
      <c r="HG7" s="116"/>
      <c r="HH7" s="116"/>
      <c r="HI7" s="116"/>
      <c r="HJ7" s="116"/>
      <c r="HK7" s="116"/>
      <c r="HL7" s="116"/>
      <c r="HM7" s="116"/>
      <c r="HN7" s="116"/>
      <c r="HO7" s="116"/>
      <c r="HP7" s="116"/>
      <c r="HQ7" s="116"/>
      <c r="HR7" s="116"/>
      <c r="HS7" s="116"/>
      <c r="HT7" s="116"/>
      <c r="HU7" s="116"/>
      <c r="HV7" s="116"/>
      <c r="HW7" s="116"/>
      <c r="HX7" s="116"/>
      <c r="HY7" s="116"/>
      <c r="HZ7" s="116"/>
      <c r="IA7" s="116"/>
      <c r="IB7" s="116"/>
      <c r="IC7" s="116"/>
      <c r="ID7" s="116"/>
      <c r="IE7" s="116"/>
      <c r="IF7" s="116"/>
      <c r="IG7" s="116"/>
      <c r="IH7" s="116"/>
      <c r="II7" s="116"/>
      <c r="IJ7" s="116"/>
      <c r="IK7" s="116"/>
      <c r="IL7" s="116"/>
      <c r="IM7" s="116"/>
      <c r="IN7" s="116"/>
      <c r="IO7" s="116"/>
    </row>
    <row r="8" s="113" customFormat="1" ht="19.5" customHeight="1" spans="1:249">
      <c r="A8" s="119"/>
      <c r="B8" s="120" t="s">
        <v>267</v>
      </c>
      <c r="C8" s="121"/>
      <c r="D8" s="121"/>
      <c r="E8" s="121"/>
      <c r="F8" s="116"/>
      <c r="G8" s="116"/>
      <c r="H8" s="116"/>
      <c r="I8" s="116"/>
      <c r="J8" s="116"/>
      <c r="K8" s="116"/>
      <c r="L8" s="116"/>
      <c r="M8" s="116"/>
      <c r="N8" s="116"/>
      <c r="O8" s="116"/>
      <c r="P8" s="116"/>
      <c r="Q8" s="116"/>
      <c r="R8" s="116"/>
      <c r="S8" s="116"/>
      <c r="T8" s="116"/>
      <c r="U8" s="116"/>
      <c r="V8" s="116"/>
      <c r="W8" s="116"/>
      <c r="X8" s="116"/>
      <c r="Y8" s="116"/>
      <c r="Z8" s="116"/>
      <c r="AA8" s="116"/>
      <c r="AB8" s="116"/>
      <c r="AC8" s="116"/>
      <c r="AD8" s="116"/>
      <c r="AE8" s="116"/>
      <c r="AF8" s="116"/>
      <c r="AG8" s="116"/>
      <c r="AH8" s="116"/>
      <c r="AI8" s="116"/>
      <c r="AJ8" s="116"/>
      <c r="AK8" s="116"/>
      <c r="AL8" s="116"/>
      <c r="AM8" s="116"/>
      <c r="AN8" s="116"/>
      <c r="AO8" s="116"/>
      <c r="AP8" s="116"/>
      <c r="AQ8" s="116"/>
      <c r="AR8" s="116"/>
      <c r="AS8" s="116"/>
      <c r="AT8" s="116"/>
      <c r="AU8" s="116"/>
      <c r="AV8" s="116"/>
      <c r="AW8" s="116"/>
      <c r="AX8" s="116"/>
      <c r="AY8" s="116"/>
      <c r="AZ8" s="116"/>
      <c r="BA8" s="116"/>
      <c r="BB8" s="116"/>
      <c r="BC8" s="116"/>
      <c r="BD8" s="116"/>
      <c r="BE8" s="116"/>
      <c r="BF8" s="116"/>
      <c r="BG8" s="116"/>
      <c r="BH8" s="116"/>
      <c r="BI8" s="116"/>
      <c r="BJ8" s="116"/>
      <c r="BK8" s="116"/>
      <c r="BL8" s="116"/>
      <c r="BM8" s="116"/>
      <c r="BN8" s="116"/>
      <c r="BO8" s="116"/>
      <c r="BP8" s="116"/>
      <c r="BQ8" s="116"/>
      <c r="BR8" s="116"/>
      <c r="BS8" s="116"/>
      <c r="BT8" s="116"/>
      <c r="BU8" s="116"/>
      <c r="BV8" s="116"/>
      <c r="BW8" s="116"/>
      <c r="BX8" s="116"/>
      <c r="BY8" s="116"/>
      <c r="BZ8" s="116"/>
      <c r="CA8" s="116"/>
      <c r="CB8" s="116"/>
      <c r="CC8" s="116"/>
      <c r="CD8" s="116"/>
      <c r="CE8" s="116"/>
      <c r="CF8" s="116"/>
      <c r="CG8" s="116"/>
      <c r="CH8" s="116"/>
      <c r="CI8" s="116"/>
      <c r="CJ8" s="116"/>
      <c r="CK8" s="116"/>
      <c r="CL8" s="116"/>
      <c r="CM8" s="116"/>
      <c r="CN8" s="116"/>
      <c r="CO8" s="116"/>
      <c r="CP8" s="116"/>
      <c r="CQ8" s="116"/>
      <c r="CR8" s="116"/>
      <c r="CS8" s="116"/>
      <c r="CT8" s="116"/>
      <c r="CU8" s="116"/>
      <c r="CV8" s="116"/>
      <c r="CW8" s="116"/>
      <c r="CX8" s="116"/>
      <c r="CY8" s="116"/>
      <c r="CZ8" s="116"/>
      <c r="DA8" s="116"/>
      <c r="DB8" s="116"/>
      <c r="DC8" s="116"/>
      <c r="DD8" s="116"/>
      <c r="DE8" s="116"/>
      <c r="DF8" s="116"/>
      <c r="DG8" s="116"/>
      <c r="DH8" s="116"/>
      <c r="DI8" s="116"/>
      <c r="DJ8" s="116"/>
      <c r="DK8" s="116"/>
      <c r="DL8" s="116"/>
      <c r="DM8" s="116"/>
      <c r="DN8" s="116"/>
      <c r="DO8" s="116"/>
      <c r="DP8" s="116"/>
      <c r="DQ8" s="116"/>
      <c r="DR8" s="116"/>
      <c r="DS8" s="116"/>
      <c r="DT8" s="116"/>
      <c r="DU8" s="116"/>
      <c r="DV8" s="116"/>
      <c r="DW8" s="116"/>
      <c r="DX8" s="116"/>
      <c r="DY8" s="116"/>
      <c r="DZ8" s="116"/>
      <c r="EA8" s="116"/>
      <c r="EB8" s="116"/>
      <c r="EC8" s="116"/>
      <c r="ED8" s="116"/>
      <c r="EE8" s="116"/>
      <c r="EF8" s="116"/>
      <c r="EG8" s="116"/>
      <c r="EH8" s="116"/>
      <c r="EI8" s="116"/>
      <c r="EJ8" s="116"/>
      <c r="EK8" s="116"/>
      <c r="EL8" s="116"/>
      <c r="EM8" s="116"/>
      <c r="EN8" s="116"/>
      <c r="EO8" s="116"/>
      <c r="EP8" s="116"/>
      <c r="EQ8" s="116"/>
      <c r="ER8" s="116"/>
      <c r="ES8" s="116"/>
      <c r="ET8" s="116"/>
      <c r="EU8" s="116"/>
      <c r="EV8" s="116"/>
      <c r="EW8" s="116"/>
      <c r="EX8" s="116"/>
      <c r="EY8" s="116"/>
      <c r="EZ8" s="116"/>
      <c r="FA8" s="116"/>
      <c r="FB8" s="116"/>
      <c r="FC8" s="116"/>
      <c r="FD8" s="116"/>
      <c r="FE8" s="116"/>
      <c r="FF8" s="116"/>
      <c r="FG8" s="116"/>
      <c r="FH8" s="116"/>
      <c r="FI8" s="116"/>
      <c r="FJ8" s="116"/>
      <c r="FK8" s="116"/>
      <c r="FL8" s="116"/>
      <c r="FM8" s="116"/>
      <c r="FN8" s="116"/>
      <c r="FO8" s="116"/>
      <c r="FP8" s="116"/>
      <c r="FQ8" s="116"/>
      <c r="FR8" s="116"/>
      <c r="FS8" s="116"/>
      <c r="FT8" s="116"/>
      <c r="FU8" s="116"/>
      <c r="FV8" s="116"/>
      <c r="FW8" s="116"/>
      <c r="FX8" s="116"/>
      <c r="FY8" s="116"/>
      <c r="FZ8" s="116"/>
      <c r="GA8" s="116"/>
      <c r="GB8" s="116"/>
      <c r="GC8" s="116"/>
      <c r="GD8" s="116"/>
      <c r="GE8" s="116"/>
      <c r="GF8" s="116"/>
      <c r="GG8" s="116"/>
      <c r="GH8" s="116"/>
      <c r="GI8" s="116"/>
      <c r="GJ8" s="116"/>
      <c r="GK8" s="116"/>
      <c r="GL8" s="116"/>
      <c r="GM8" s="116"/>
      <c r="GN8" s="116"/>
      <c r="GO8" s="116"/>
      <c r="GP8" s="116"/>
      <c r="GQ8" s="116"/>
      <c r="GR8" s="116"/>
      <c r="GS8" s="116"/>
      <c r="GT8" s="116"/>
      <c r="GU8" s="116"/>
      <c r="GV8" s="116"/>
      <c r="GW8" s="116"/>
      <c r="GX8" s="116"/>
      <c r="GY8" s="116"/>
      <c r="GZ8" s="116"/>
      <c r="HA8" s="116"/>
      <c r="HB8" s="116"/>
      <c r="HC8" s="116"/>
      <c r="HD8" s="116"/>
      <c r="HE8" s="116"/>
      <c r="HF8" s="116"/>
      <c r="HG8" s="116"/>
      <c r="HH8" s="116"/>
      <c r="HI8" s="116"/>
      <c r="HJ8" s="116"/>
      <c r="HK8" s="116"/>
      <c r="HL8" s="116"/>
      <c r="HM8" s="116"/>
      <c r="HN8" s="116"/>
      <c r="HO8" s="116"/>
      <c r="HP8" s="116"/>
      <c r="HQ8" s="116"/>
      <c r="HR8" s="116"/>
      <c r="HS8" s="116"/>
      <c r="HT8" s="116"/>
      <c r="HU8" s="116"/>
      <c r="HV8" s="116"/>
      <c r="HW8" s="116"/>
      <c r="HX8" s="116"/>
      <c r="HY8" s="116"/>
      <c r="HZ8" s="116"/>
      <c r="IA8" s="116"/>
      <c r="IB8" s="116"/>
      <c r="IC8" s="116"/>
      <c r="ID8" s="116"/>
      <c r="IE8" s="116"/>
      <c r="IF8" s="116"/>
      <c r="IG8" s="116"/>
      <c r="IH8" s="116"/>
      <c r="II8" s="116"/>
      <c r="IJ8" s="116"/>
      <c r="IK8" s="116"/>
      <c r="IL8" s="116"/>
      <c r="IM8" s="116"/>
      <c r="IN8" s="116"/>
      <c r="IO8" s="116"/>
    </row>
    <row r="9" s="113" customFormat="1" ht="19.5" customHeight="1" spans="1:249">
      <c r="A9" s="119"/>
      <c r="B9" s="121"/>
      <c r="C9" s="121"/>
      <c r="D9" s="121"/>
      <c r="E9" s="121"/>
      <c r="F9" s="116"/>
      <c r="G9" s="116"/>
      <c r="H9" s="116"/>
      <c r="I9" s="116"/>
      <c r="J9" s="116"/>
      <c r="K9" s="116"/>
      <c r="L9" s="116"/>
      <c r="M9" s="116"/>
      <c r="N9" s="116"/>
      <c r="O9" s="116"/>
      <c r="P9" s="116"/>
      <c r="Q9" s="116"/>
      <c r="R9" s="116"/>
      <c r="S9" s="116"/>
      <c r="T9" s="116"/>
      <c r="U9" s="116"/>
      <c r="V9" s="116"/>
      <c r="W9" s="116"/>
      <c r="X9" s="116"/>
      <c r="Y9" s="116"/>
      <c r="Z9" s="116"/>
      <c r="AA9" s="116"/>
      <c r="AB9" s="116"/>
      <c r="AC9" s="116"/>
      <c r="AD9" s="116"/>
      <c r="AE9" s="116"/>
      <c r="AF9" s="116"/>
      <c r="AG9" s="116"/>
      <c r="AH9" s="116"/>
      <c r="AI9" s="116"/>
      <c r="AJ9" s="116"/>
      <c r="AK9" s="116"/>
      <c r="AL9" s="116"/>
      <c r="AM9" s="116"/>
      <c r="AN9" s="116"/>
      <c r="AO9" s="116"/>
      <c r="AP9" s="116"/>
      <c r="AQ9" s="116"/>
      <c r="AR9" s="116"/>
      <c r="AS9" s="116"/>
      <c r="AT9" s="116"/>
      <c r="AU9" s="116"/>
      <c r="AV9" s="116"/>
      <c r="AW9" s="116"/>
      <c r="AX9" s="116"/>
      <c r="AY9" s="116"/>
      <c r="AZ9" s="116"/>
      <c r="BA9" s="116"/>
      <c r="BB9" s="116"/>
      <c r="BC9" s="116"/>
      <c r="BD9" s="116"/>
      <c r="BE9" s="116"/>
      <c r="BF9" s="116"/>
      <c r="BG9" s="116"/>
      <c r="BH9" s="116"/>
      <c r="BI9" s="116"/>
      <c r="BJ9" s="116"/>
      <c r="BK9" s="116"/>
      <c r="BL9" s="116"/>
      <c r="BM9" s="116"/>
      <c r="BN9" s="116"/>
      <c r="BO9" s="116"/>
      <c r="BP9" s="116"/>
      <c r="BQ9" s="116"/>
      <c r="BR9" s="116"/>
      <c r="BS9" s="116"/>
      <c r="BT9" s="116"/>
      <c r="BU9" s="116"/>
      <c r="BV9" s="116"/>
      <c r="BW9" s="116"/>
      <c r="BX9" s="116"/>
      <c r="BY9" s="116"/>
      <c r="BZ9" s="116"/>
      <c r="CA9" s="116"/>
      <c r="CB9" s="116"/>
      <c r="CC9" s="116"/>
      <c r="CD9" s="116"/>
      <c r="CE9" s="116"/>
      <c r="CF9" s="116"/>
      <c r="CG9" s="116"/>
      <c r="CH9" s="116"/>
      <c r="CI9" s="116"/>
      <c r="CJ9" s="116"/>
      <c r="CK9" s="116"/>
      <c r="CL9" s="116"/>
      <c r="CM9" s="116"/>
      <c r="CN9" s="116"/>
      <c r="CO9" s="116"/>
      <c r="CP9" s="116"/>
      <c r="CQ9" s="116"/>
      <c r="CR9" s="116"/>
      <c r="CS9" s="116"/>
      <c r="CT9" s="116"/>
      <c r="CU9" s="116"/>
      <c r="CV9" s="116"/>
      <c r="CW9" s="116"/>
      <c r="CX9" s="116"/>
      <c r="CY9" s="116"/>
      <c r="CZ9" s="116"/>
      <c r="DA9" s="116"/>
      <c r="DB9" s="116"/>
      <c r="DC9" s="116"/>
      <c r="DD9" s="116"/>
      <c r="DE9" s="116"/>
      <c r="DF9" s="116"/>
      <c r="DG9" s="116"/>
      <c r="DH9" s="116"/>
      <c r="DI9" s="116"/>
      <c r="DJ9" s="116"/>
      <c r="DK9" s="116"/>
      <c r="DL9" s="116"/>
      <c r="DM9" s="116"/>
      <c r="DN9" s="116"/>
      <c r="DO9" s="116"/>
      <c r="DP9" s="116"/>
      <c r="DQ9" s="116"/>
      <c r="DR9" s="116"/>
      <c r="DS9" s="116"/>
      <c r="DT9" s="116"/>
      <c r="DU9" s="116"/>
      <c r="DV9" s="116"/>
      <c r="DW9" s="116"/>
      <c r="DX9" s="116"/>
      <c r="DY9" s="116"/>
      <c r="DZ9" s="116"/>
      <c r="EA9" s="116"/>
      <c r="EB9" s="116"/>
      <c r="EC9" s="116"/>
      <c r="ED9" s="116"/>
      <c r="EE9" s="116"/>
      <c r="EF9" s="116"/>
      <c r="EG9" s="116"/>
      <c r="EH9" s="116"/>
      <c r="EI9" s="116"/>
      <c r="EJ9" s="116"/>
      <c r="EK9" s="116"/>
      <c r="EL9" s="116"/>
      <c r="EM9" s="116"/>
      <c r="EN9" s="116"/>
      <c r="EO9" s="116"/>
      <c r="EP9" s="116"/>
      <c r="EQ9" s="116"/>
      <c r="ER9" s="116"/>
      <c r="ES9" s="116"/>
      <c r="ET9" s="116"/>
      <c r="EU9" s="116"/>
      <c r="EV9" s="116"/>
      <c r="EW9" s="116"/>
      <c r="EX9" s="116"/>
      <c r="EY9" s="116"/>
      <c r="EZ9" s="116"/>
      <c r="FA9" s="116"/>
      <c r="FB9" s="116"/>
      <c r="FC9" s="116"/>
      <c r="FD9" s="116"/>
      <c r="FE9" s="116"/>
      <c r="FF9" s="116"/>
      <c r="FG9" s="116"/>
      <c r="FH9" s="116"/>
      <c r="FI9" s="116"/>
      <c r="FJ9" s="116"/>
      <c r="FK9" s="116"/>
      <c r="FL9" s="116"/>
      <c r="FM9" s="116"/>
      <c r="FN9" s="116"/>
      <c r="FO9" s="116"/>
      <c r="FP9" s="116"/>
      <c r="FQ9" s="116"/>
      <c r="FR9" s="116"/>
      <c r="FS9" s="116"/>
      <c r="FT9" s="116"/>
      <c r="FU9" s="116"/>
      <c r="FV9" s="116"/>
      <c r="FW9" s="116"/>
      <c r="FX9" s="116"/>
      <c r="FY9" s="116"/>
      <c r="FZ9" s="116"/>
      <c r="GA9" s="116"/>
      <c r="GB9" s="116"/>
      <c r="GC9" s="116"/>
      <c r="GD9" s="116"/>
      <c r="GE9" s="116"/>
      <c r="GF9" s="116"/>
      <c r="GG9" s="116"/>
      <c r="GH9" s="116"/>
      <c r="GI9" s="116"/>
      <c r="GJ9" s="116"/>
      <c r="GK9" s="116"/>
      <c r="GL9" s="116"/>
      <c r="GM9" s="116"/>
      <c r="GN9" s="116"/>
      <c r="GO9" s="116"/>
      <c r="GP9" s="116"/>
      <c r="GQ9" s="116"/>
      <c r="GR9" s="116"/>
      <c r="GS9" s="116"/>
      <c r="GT9" s="116"/>
      <c r="GU9" s="116"/>
      <c r="GV9" s="116"/>
      <c r="GW9" s="116"/>
      <c r="GX9" s="116"/>
      <c r="GY9" s="116"/>
      <c r="GZ9" s="116"/>
      <c r="HA9" s="116"/>
      <c r="HB9" s="116"/>
      <c r="HC9" s="116"/>
      <c r="HD9" s="116"/>
      <c r="HE9" s="116"/>
      <c r="HF9" s="116"/>
      <c r="HG9" s="116"/>
      <c r="HH9" s="116"/>
      <c r="HI9" s="116"/>
      <c r="HJ9" s="116"/>
      <c r="HK9" s="116"/>
      <c r="HL9" s="116"/>
      <c r="HM9" s="116"/>
      <c r="HN9" s="116"/>
      <c r="HO9" s="116"/>
      <c r="HP9" s="116"/>
      <c r="HQ9" s="116"/>
      <c r="HR9" s="116"/>
      <c r="HS9" s="116"/>
      <c r="HT9" s="116"/>
      <c r="HU9" s="116"/>
      <c r="HV9" s="116"/>
      <c r="HW9" s="116"/>
      <c r="HX9" s="116"/>
      <c r="HY9" s="116"/>
      <c r="HZ9" s="116"/>
      <c r="IA9" s="116"/>
      <c r="IB9" s="116"/>
      <c r="IC9" s="116"/>
      <c r="ID9" s="116"/>
      <c r="IE9" s="116"/>
      <c r="IF9" s="116"/>
      <c r="IG9" s="116"/>
      <c r="IH9" s="116"/>
      <c r="II9" s="116"/>
      <c r="IJ9" s="116"/>
      <c r="IK9" s="116"/>
      <c r="IL9" s="116"/>
      <c r="IM9" s="116"/>
      <c r="IN9" s="116"/>
      <c r="IO9" s="116"/>
    </row>
    <row r="10" s="113" customFormat="1" ht="19.5" customHeight="1" spans="1:249">
      <c r="A10" s="119"/>
      <c r="B10" s="120" t="s">
        <v>268</v>
      </c>
      <c r="C10" s="121"/>
      <c r="D10" s="121"/>
      <c r="E10" s="121"/>
      <c r="F10" s="116"/>
      <c r="G10" s="116"/>
      <c r="H10" s="116"/>
      <c r="I10" s="116"/>
      <c r="J10" s="116"/>
      <c r="K10" s="116"/>
      <c r="L10" s="116"/>
      <c r="M10" s="116"/>
      <c r="N10" s="116"/>
      <c r="O10" s="116"/>
      <c r="P10" s="116"/>
      <c r="Q10" s="116"/>
      <c r="R10" s="116"/>
      <c r="S10" s="116"/>
      <c r="T10" s="116"/>
      <c r="U10" s="116"/>
      <c r="V10" s="116"/>
      <c r="W10" s="116"/>
      <c r="X10" s="116"/>
      <c r="Y10" s="116"/>
      <c r="Z10" s="116"/>
      <c r="AA10" s="116"/>
      <c r="AB10" s="116"/>
      <c r="AC10" s="116"/>
      <c r="AD10" s="116"/>
      <c r="AE10" s="116"/>
      <c r="AF10" s="116"/>
      <c r="AG10" s="116"/>
      <c r="AH10" s="116"/>
      <c r="AI10" s="116"/>
      <c r="AJ10" s="116"/>
      <c r="AK10" s="116"/>
      <c r="AL10" s="116"/>
      <c r="AM10" s="116"/>
      <c r="AN10" s="116"/>
      <c r="AO10" s="116"/>
      <c r="AP10" s="116"/>
      <c r="AQ10" s="116"/>
      <c r="AR10" s="116"/>
      <c r="AS10" s="116"/>
      <c r="AT10" s="116"/>
      <c r="AU10" s="116"/>
      <c r="AV10" s="116"/>
      <c r="AW10" s="116"/>
      <c r="AX10" s="116"/>
      <c r="AY10" s="116"/>
      <c r="AZ10" s="116"/>
      <c r="BA10" s="116"/>
      <c r="BB10" s="116"/>
      <c r="BC10" s="116"/>
      <c r="BD10" s="116"/>
      <c r="BE10" s="116"/>
      <c r="BF10" s="116"/>
      <c r="BG10" s="116"/>
      <c r="BH10" s="116"/>
      <c r="BI10" s="116"/>
      <c r="BJ10" s="116"/>
      <c r="BK10" s="116"/>
      <c r="BL10" s="116"/>
      <c r="BM10" s="116"/>
      <c r="BN10" s="116"/>
      <c r="BO10" s="116"/>
      <c r="BP10" s="116"/>
      <c r="BQ10" s="116"/>
      <c r="BR10" s="116"/>
      <c r="BS10" s="116"/>
      <c r="BT10" s="116"/>
      <c r="BU10" s="116"/>
      <c r="BV10" s="116"/>
      <c r="BW10" s="116"/>
      <c r="BX10" s="116"/>
      <c r="BY10" s="116"/>
      <c r="BZ10" s="116"/>
      <c r="CA10" s="116"/>
      <c r="CB10" s="116"/>
      <c r="CC10" s="116"/>
      <c r="CD10" s="116"/>
      <c r="CE10" s="116"/>
      <c r="CF10" s="116"/>
      <c r="CG10" s="116"/>
      <c r="CH10" s="116"/>
      <c r="CI10" s="116"/>
      <c r="CJ10" s="116"/>
      <c r="CK10" s="116"/>
      <c r="CL10" s="116"/>
      <c r="CM10" s="116"/>
      <c r="CN10" s="116"/>
      <c r="CO10" s="116"/>
      <c r="CP10" s="116"/>
      <c r="CQ10" s="116"/>
      <c r="CR10" s="116"/>
      <c r="CS10" s="116"/>
      <c r="CT10" s="116"/>
      <c r="CU10" s="116"/>
      <c r="CV10" s="116"/>
      <c r="CW10" s="116"/>
      <c r="CX10" s="116"/>
      <c r="CY10" s="116"/>
      <c r="CZ10" s="116"/>
      <c r="DA10" s="116"/>
      <c r="DB10" s="116"/>
      <c r="DC10" s="116"/>
      <c r="DD10" s="116"/>
      <c r="DE10" s="116"/>
      <c r="DF10" s="116"/>
      <c r="DG10" s="116"/>
      <c r="DH10" s="116"/>
      <c r="DI10" s="116"/>
      <c r="DJ10" s="116"/>
      <c r="DK10" s="116"/>
      <c r="DL10" s="116"/>
      <c r="DM10" s="116"/>
      <c r="DN10" s="116"/>
      <c r="DO10" s="116"/>
      <c r="DP10" s="116"/>
      <c r="DQ10" s="116"/>
      <c r="DR10" s="116"/>
      <c r="DS10" s="116"/>
      <c r="DT10" s="116"/>
      <c r="DU10" s="116"/>
      <c r="DV10" s="116"/>
      <c r="DW10" s="116"/>
      <c r="DX10" s="116"/>
      <c r="DY10" s="116"/>
      <c r="DZ10" s="116"/>
      <c r="EA10" s="116"/>
      <c r="EB10" s="116"/>
      <c r="EC10" s="116"/>
      <c r="ED10" s="116"/>
      <c r="EE10" s="116"/>
      <c r="EF10" s="116"/>
      <c r="EG10" s="116"/>
      <c r="EH10" s="116"/>
      <c r="EI10" s="116"/>
      <c r="EJ10" s="116"/>
      <c r="EK10" s="116"/>
      <c r="EL10" s="116"/>
      <c r="EM10" s="116"/>
      <c r="EN10" s="116"/>
      <c r="EO10" s="116"/>
      <c r="EP10" s="116"/>
      <c r="EQ10" s="116"/>
      <c r="ER10" s="116"/>
      <c r="ES10" s="116"/>
      <c r="ET10" s="116"/>
      <c r="EU10" s="116"/>
      <c r="EV10" s="116"/>
      <c r="EW10" s="116"/>
      <c r="EX10" s="116"/>
      <c r="EY10" s="116"/>
      <c r="EZ10" s="116"/>
      <c r="FA10" s="116"/>
      <c r="FB10" s="116"/>
      <c r="FC10" s="116"/>
      <c r="FD10" s="116"/>
      <c r="FE10" s="116"/>
      <c r="FF10" s="116"/>
      <c r="FG10" s="116"/>
      <c r="FH10" s="116"/>
      <c r="FI10" s="116"/>
      <c r="FJ10" s="116"/>
      <c r="FK10" s="116"/>
      <c r="FL10" s="116"/>
      <c r="FM10" s="116"/>
      <c r="FN10" s="116"/>
      <c r="FO10" s="116"/>
      <c r="FP10" s="116"/>
      <c r="FQ10" s="116"/>
      <c r="FR10" s="116"/>
      <c r="FS10" s="116"/>
      <c r="FT10" s="116"/>
      <c r="FU10" s="116"/>
      <c r="FV10" s="116"/>
      <c r="FW10" s="116"/>
      <c r="FX10" s="116"/>
      <c r="FY10" s="116"/>
      <c r="FZ10" s="116"/>
      <c r="GA10" s="116"/>
      <c r="GB10" s="116"/>
      <c r="GC10" s="116"/>
      <c r="GD10" s="116"/>
      <c r="GE10" s="116"/>
      <c r="GF10" s="116"/>
      <c r="GG10" s="116"/>
      <c r="GH10" s="116"/>
      <c r="GI10" s="116"/>
      <c r="GJ10" s="116"/>
      <c r="GK10" s="116"/>
      <c r="GL10" s="116"/>
      <c r="GM10" s="116"/>
      <c r="GN10" s="116"/>
      <c r="GO10" s="116"/>
      <c r="GP10" s="116"/>
      <c r="GQ10" s="116"/>
      <c r="GR10" s="116"/>
      <c r="GS10" s="116"/>
      <c r="GT10" s="116"/>
      <c r="GU10" s="116"/>
      <c r="GV10" s="116"/>
      <c r="GW10" s="116"/>
      <c r="GX10" s="116"/>
      <c r="GY10" s="116"/>
      <c r="GZ10" s="116"/>
      <c r="HA10" s="116"/>
      <c r="HB10" s="116"/>
      <c r="HC10" s="116"/>
      <c r="HD10" s="116"/>
      <c r="HE10" s="116"/>
      <c r="HF10" s="116"/>
      <c r="HG10" s="116"/>
      <c r="HH10" s="116"/>
      <c r="HI10" s="116"/>
      <c r="HJ10" s="116"/>
      <c r="HK10" s="116"/>
      <c r="HL10" s="116"/>
      <c r="HM10" s="116"/>
      <c r="HN10" s="116"/>
      <c r="HO10" s="116"/>
      <c r="HP10" s="116"/>
      <c r="HQ10" s="116"/>
      <c r="HR10" s="116"/>
      <c r="HS10" s="116"/>
      <c r="HT10" s="116"/>
      <c r="HU10" s="116"/>
      <c r="HV10" s="116"/>
      <c r="HW10" s="116"/>
      <c r="HX10" s="116"/>
      <c r="HY10" s="116"/>
      <c r="HZ10" s="116"/>
      <c r="IA10" s="116"/>
      <c r="IB10" s="116"/>
      <c r="IC10" s="116"/>
      <c r="ID10" s="116"/>
      <c r="IE10" s="116"/>
      <c r="IF10" s="116"/>
      <c r="IG10" s="116"/>
      <c r="IH10" s="116"/>
      <c r="II10" s="116"/>
      <c r="IJ10" s="116"/>
      <c r="IK10" s="116"/>
      <c r="IL10" s="116"/>
      <c r="IM10" s="116"/>
      <c r="IN10" s="116"/>
      <c r="IO10" s="116"/>
    </row>
    <row r="11" s="113" customFormat="1" ht="19.5" customHeight="1" spans="1:249">
      <c r="A11" s="119"/>
      <c r="B11" s="121"/>
      <c r="C11" s="121"/>
      <c r="D11" s="121"/>
      <c r="E11" s="121"/>
      <c r="F11" s="116"/>
      <c r="G11" s="116"/>
      <c r="H11" s="116"/>
      <c r="I11" s="116"/>
      <c r="J11" s="116"/>
      <c r="K11" s="116"/>
      <c r="L11" s="116"/>
      <c r="M11" s="116"/>
      <c r="N11" s="116"/>
      <c r="O11" s="116"/>
      <c r="P11" s="116"/>
      <c r="Q11" s="116"/>
      <c r="R11" s="116"/>
      <c r="S11" s="116"/>
      <c r="T11" s="116"/>
      <c r="U11" s="116"/>
      <c r="V11" s="116"/>
      <c r="W11" s="116"/>
      <c r="X11" s="116"/>
      <c r="Y11" s="116"/>
      <c r="Z11" s="116"/>
      <c r="AA11" s="116"/>
      <c r="AB11" s="116"/>
      <c r="AC11" s="116"/>
      <c r="AD11" s="116"/>
      <c r="AE11" s="116"/>
      <c r="AF11" s="116"/>
      <c r="AG11" s="116"/>
      <c r="AH11" s="116"/>
      <c r="AI11" s="116"/>
      <c r="AJ11" s="116"/>
      <c r="AK11" s="116"/>
      <c r="AL11" s="116"/>
      <c r="AM11" s="116"/>
      <c r="AN11" s="116"/>
      <c r="AO11" s="116"/>
      <c r="AP11" s="116"/>
      <c r="AQ11" s="116"/>
      <c r="AR11" s="116"/>
      <c r="AS11" s="116"/>
      <c r="AT11" s="116"/>
      <c r="AU11" s="116"/>
      <c r="AV11" s="116"/>
      <c r="AW11" s="116"/>
      <c r="AX11" s="116"/>
      <c r="AY11" s="116"/>
      <c r="AZ11" s="116"/>
      <c r="BA11" s="116"/>
      <c r="BB11" s="116"/>
      <c r="BC11" s="116"/>
      <c r="BD11" s="116"/>
      <c r="BE11" s="116"/>
      <c r="BF11" s="116"/>
      <c r="BG11" s="116"/>
      <c r="BH11" s="116"/>
      <c r="BI11" s="116"/>
      <c r="BJ11" s="116"/>
      <c r="BK11" s="116"/>
      <c r="BL11" s="116"/>
      <c r="BM11" s="116"/>
      <c r="BN11" s="116"/>
      <c r="BO11" s="116"/>
      <c r="BP11" s="116"/>
      <c r="BQ11" s="116"/>
      <c r="BR11" s="116"/>
      <c r="BS11" s="116"/>
      <c r="BT11" s="116"/>
      <c r="BU11" s="116"/>
      <c r="BV11" s="116"/>
      <c r="BW11" s="116"/>
      <c r="BX11" s="116"/>
      <c r="BY11" s="116"/>
      <c r="BZ11" s="116"/>
      <c r="CA11" s="116"/>
      <c r="CB11" s="116"/>
      <c r="CC11" s="116"/>
      <c r="CD11" s="116"/>
      <c r="CE11" s="116"/>
      <c r="CF11" s="116"/>
      <c r="CG11" s="116"/>
      <c r="CH11" s="116"/>
      <c r="CI11" s="116"/>
      <c r="CJ11" s="116"/>
      <c r="CK11" s="116"/>
      <c r="CL11" s="116"/>
      <c r="CM11" s="116"/>
      <c r="CN11" s="116"/>
      <c r="CO11" s="116"/>
      <c r="CP11" s="116"/>
      <c r="CQ11" s="116"/>
      <c r="CR11" s="116"/>
      <c r="CS11" s="116"/>
      <c r="CT11" s="116"/>
      <c r="CU11" s="116"/>
      <c r="CV11" s="116"/>
      <c r="CW11" s="116"/>
      <c r="CX11" s="116"/>
      <c r="CY11" s="116"/>
      <c r="CZ11" s="116"/>
      <c r="DA11" s="116"/>
      <c r="DB11" s="116"/>
      <c r="DC11" s="116"/>
      <c r="DD11" s="116"/>
      <c r="DE11" s="116"/>
      <c r="DF11" s="116"/>
      <c r="DG11" s="116"/>
      <c r="DH11" s="116"/>
      <c r="DI11" s="116"/>
      <c r="DJ11" s="116"/>
      <c r="DK11" s="116"/>
      <c r="DL11" s="116"/>
      <c r="DM11" s="116"/>
      <c r="DN11" s="116"/>
      <c r="DO11" s="116"/>
      <c r="DP11" s="116"/>
      <c r="DQ11" s="116"/>
      <c r="DR11" s="116"/>
      <c r="DS11" s="116"/>
      <c r="DT11" s="116"/>
      <c r="DU11" s="116"/>
      <c r="DV11" s="116"/>
      <c r="DW11" s="116"/>
      <c r="DX11" s="116"/>
      <c r="DY11" s="116"/>
      <c r="DZ11" s="116"/>
      <c r="EA11" s="116"/>
      <c r="EB11" s="116"/>
      <c r="EC11" s="116"/>
      <c r="ED11" s="116"/>
      <c r="EE11" s="116"/>
      <c r="EF11" s="116"/>
      <c r="EG11" s="116"/>
      <c r="EH11" s="116"/>
      <c r="EI11" s="116"/>
      <c r="EJ11" s="116"/>
      <c r="EK11" s="116"/>
      <c r="EL11" s="116"/>
      <c r="EM11" s="116"/>
      <c r="EN11" s="116"/>
      <c r="EO11" s="116"/>
      <c r="EP11" s="116"/>
      <c r="EQ11" s="116"/>
      <c r="ER11" s="116"/>
      <c r="ES11" s="116"/>
      <c r="ET11" s="116"/>
      <c r="EU11" s="116"/>
      <c r="EV11" s="116"/>
      <c r="EW11" s="116"/>
      <c r="EX11" s="116"/>
      <c r="EY11" s="116"/>
      <c r="EZ11" s="116"/>
      <c r="FA11" s="116"/>
      <c r="FB11" s="116"/>
      <c r="FC11" s="116"/>
      <c r="FD11" s="116"/>
      <c r="FE11" s="116"/>
      <c r="FF11" s="116"/>
      <c r="FG11" s="116"/>
      <c r="FH11" s="116"/>
      <c r="FI11" s="116"/>
      <c r="FJ11" s="116"/>
      <c r="FK11" s="116"/>
      <c r="FL11" s="116"/>
      <c r="FM11" s="116"/>
      <c r="FN11" s="116"/>
      <c r="FO11" s="116"/>
      <c r="FP11" s="116"/>
      <c r="FQ11" s="116"/>
      <c r="FR11" s="116"/>
      <c r="FS11" s="116"/>
      <c r="FT11" s="116"/>
      <c r="FU11" s="116"/>
      <c r="FV11" s="116"/>
      <c r="FW11" s="116"/>
      <c r="FX11" s="116"/>
      <c r="FY11" s="116"/>
      <c r="FZ11" s="116"/>
      <c r="GA11" s="116"/>
      <c r="GB11" s="116"/>
      <c r="GC11" s="116"/>
      <c r="GD11" s="116"/>
      <c r="GE11" s="116"/>
      <c r="GF11" s="116"/>
      <c r="GG11" s="116"/>
      <c r="GH11" s="116"/>
      <c r="GI11" s="116"/>
      <c r="GJ11" s="116"/>
      <c r="GK11" s="116"/>
      <c r="GL11" s="116"/>
      <c r="GM11" s="116"/>
      <c r="GN11" s="116"/>
      <c r="GO11" s="116"/>
      <c r="GP11" s="116"/>
      <c r="GQ11" s="116"/>
      <c r="GR11" s="116"/>
      <c r="GS11" s="116"/>
      <c r="GT11" s="116"/>
      <c r="GU11" s="116"/>
      <c r="GV11" s="116"/>
      <c r="GW11" s="116"/>
      <c r="GX11" s="116"/>
      <c r="GY11" s="116"/>
      <c r="GZ11" s="116"/>
      <c r="HA11" s="116"/>
      <c r="HB11" s="116"/>
      <c r="HC11" s="116"/>
      <c r="HD11" s="116"/>
      <c r="HE11" s="116"/>
      <c r="HF11" s="116"/>
      <c r="HG11" s="116"/>
      <c r="HH11" s="116"/>
      <c r="HI11" s="116"/>
      <c r="HJ11" s="116"/>
      <c r="HK11" s="116"/>
      <c r="HL11" s="116"/>
      <c r="HM11" s="116"/>
      <c r="HN11" s="116"/>
      <c r="HO11" s="116"/>
      <c r="HP11" s="116"/>
      <c r="HQ11" s="116"/>
      <c r="HR11" s="116"/>
      <c r="HS11" s="116"/>
      <c r="HT11" s="116"/>
      <c r="HU11" s="116"/>
      <c r="HV11" s="116"/>
      <c r="HW11" s="116"/>
      <c r="HX11" s="116"/>
      <c r="HY11" s="116"/>
      <c r="HZ11" s="116"/>
      <c r="IA11" s="116"/>
      <c r="IB11" s="116"/>
      <c r="IC11" s="116"/>
      <c r="ID11" s="116"/>
      <c r="IE11" s="116"/>
      <c r="IF11" s="116"/>
      <c r="IG11" s="116"/>
      <c r="IH11" s="116"/>
      <c r="II11" s="116"/>
      <c r="IJ11" s="116"/>
      <c r="IK11" s="116"/>
      <c r="IL11" s="116"/>
      <c r="IM11" s="116"/>
      <c r="IN11" s="116"/>
      <c r="IO11" s="116"/>
    </row>
    <row r="12" s="113" customFormat="1" ht="19.5" customHeight="1" spans="1:249">
      <c r="A12" s="119">
        <v>10201</v>
      </c>
      <c r="B12" s="120" t="s">
        <v>269</v>
      </c>
      <c r="C12" s="121"/>
      <c r="D12" s="121"/>
      <c r="E12" s="121"/>
      <c r="F12" s="116"/>
      <c r="G12" s="116"/>
      <c r="H12" s="116"/>
      <c r="I12" s="116"/>
      <c r="J12" s="116"/>
      <c r="K12" s="116"/>
      <c r="L12" s="116"/>
      <c r="M12" s="116"/>
      <c r="N12" s="116"/>
      <c r="O12" s="116"/>
      <c r="P12" s="116"/>
      <c r="Q12" s="116"/>
      <c r="R12" s="116"/>
      <c r="S12" s="116"/>
      <c r="T12" s="116"/>
      <c r="U12" s="116"/>
      <c r="V12" s="116"/>
      <c r="W12" s="116"/>
      <c r="X12" s="116"/>
      <c r="Y12" s="116"/>
      <c r="Z12" s="116"/>
      <c r="AA12" s="116"/>
      <c r="AB12" s="116"/>
      <c r="AC12" s="116"/>
      <c r="AD12" s="116"/>
      <c r="AE12" s="116"/>
      <c r="AF12" s="116"/>
      <c r="AG12" s="116"/>
      <c r="AH12" s="116"/>
      <c r="AI12" s="116"/>
      <c r="AJ12" s="116"/>
      <c r="AK12" s="116"/>
      <c r="AL12" s="116"/>
      <c r="AM12" s="116"/>
      <c r="AN12" s="116"/>
      <c r="AO12" s="116"/>
      <c r="AP12" s="116"/>
      <c r="AQ12" s="116"/>
      <c r="AR12" s="116"/>
      <c r="AS12" s="116"/>
      <c r="AT12" s="116"/>
      <c r="AU12" s="116"/>
      <c r="AV12" s="116"/>
      <c r="AW12" s="116"/>
      <c r="AX12" s="116"/>
      <c r="AY12" s="116"/>
      <c r="AZ12" s="116"/>
      <c r="BA12" s="116"/>
      <c r="BB12" s="116"/>
      <c r="BC12" s="116"/>
      <c r="BD12" s="116"/>
      <c r="BE12" s="116"/>
      <c r="BF12" s="116"/>
      <c r="BG12" s="116"/>
      <c r="BH12" s="116"/>
      <c r="BI12" s="116"/>
      <c r="BJ12" s="116"/>
      <c r="BK12" s="116"/>
      <c r="BL12" s="116"/>
      <c r="BM12" s="116"/>
      <c r="BN12" s="116"/>
      <c r="BO12" s="116"/>
      <c r="BP12" s="116"/>
      <c r="BQ12" s="116"/>
      <c r="BR12" s="116"/>
      <c r="BS12" s="116"/>
      <c r="BT12" s="116"/>
      <c r="BU12" s="116"/>
      <c r="BV12" s="116"/>
      <c r="BW12" s="116"/>
      <c r="BX12" s="116"/>
      <c r="BY12" s="116"/>
      <c r="BZ12" s="116"/>
      <c r="CA12" s="116"/>
      <c r="CB12" s="116"/>
      <c r="CC12" s="116"/>
      <c r="CD12" s="116"/>
      <c r="CE12" s="116"/>
      <c r="CF12" s="116"/>
      <c r="CG12" s="116"/>
      <c r="CH12" s="116"/>
      <c r="CI12" s="116"/>
      <c r="CJ12" s="116"/>
      <c r="CK12" s="116"/>
      <c r="CL12" s="116"/>
      <c r="CM12" s="116"/>
      <c r="CN12" s="116"/>
      <c r="CO12" s="116"/>
      <c r="CP12" s="116"/>
      <c r="CQ12" s="116"/>
      <c r="CR12" s="116"/>
      <c r="CS12" s="116"/>
      <c r="CT12" s="116"/>
      <c r="CU12" s="116"/>
      <c r="CV12" s="116"/>
      <c r="CW12" s="116"/>
      <c r="CX12" s="116"/>
      <c r="CY12" s="116"/>
      <c r="CZ12" s="116"/>
      <c r="DA12" s="116"/>
      <c r="DB12" s="116"/>
      <c r="DC12" s="116"/>
      <c r="DD12" s="116"/>
      <c r="DE12" s="116"/>
      <c r="DF12" s="116"/>
      <c r="DG12" s="116"/>
      <c r="DH12" s="116"/>
      <c r="DI12" s="116"/>
      <c r="DJ12" s="116"/>
      <c r="DK12" s="116"/>
      <c r="DL12" s="116"/>
      <c r="DM12" s="116"/>
      <c r="DN12" s="116"/>
      <c r="DO12" s="116"/>
      <c r="DP12" s="116"/>
      <c r="DQ12" s="116"/>
      <c r="DR12" s="116"/>
      <c r="DS12" s="116"/>
      <c r="DT12" s="116"/>
      <c r="DU12" s="116"/>
      <c r="DV12" s="116"/>
      <c r="DW12" s="116"/>
      <c r="DX12" s="116"/>
      <c r="DY12" s="116"/>
      <c r="DZ12" s="116"/>
      <c r="EA12" s="116"/>
      <c r="EB12" s="116"/>
      <c r="EC12" s="116"/>
      <c r="ED12" s="116"/>
      <c r="EE12" s="116"/>
      <c r="EF12" s="116"/>
      <c r="EG12" s="116"/>
      <c r="EH12" s="116"/>
      <c r="EI12" s="116"/>
      <c r="EJ12" s="116"/>
      <c r="EK12" s="116"/>
      <c r="EL12" s="116"/>
      <c r="EM12" s="116"/>
      <c r="EN12" s="116"/>
      <c r="EO12" s="116"/>
      <c r="EP12" s="116"/>
      <c r="EQ12" s="116"/>
      <c r="ER12" s="116"/>
      <c r="ES12" s="116"/>
      <c r="ET12" s="116"/>
      <c r="EU12" s="116"/>
      <c r="EV12" s="116"/>
      <c r="EW12" s="116"/>
      <c r="EX12" s="116"/>
      <c r="EY12" s="116"/>
      <c r="EZ12" s="116"/>
      <c r="FA12" s="116"/>
      <c r="FB12" s="116"/>
      <c r="FC12" s="116"/>
      <c r="FD12" s="116"/>
      <c r="FE12" s="116"/>
      <c r="FF12" s="116"/>
      <c r="FG12" s="116"/>
      <c r="FH12" s="116"/>
      <c r="FI12" s="116"/>
      <c r="FJ12" s="116"/>
      <c r="FK12" s="116"/>
      <c r="FL12" s="116"/>
      <c r="FM12" s="116"/>
      <c r="FN12" s="116"/>
      <c r="FO12" s="116"/>
      <c r="FP12" s="116"/>
      <c r="FQ12" s="116"/>
      <c r="FR12" s="116"/>
      <c r="FS12" s="116"/>
      <c r="FT12" s="116"/>
      <c r="FU12" s="116"/>
      <c r="FV12" s="116"/>
      <c r="FW12" s="116"/>
      <c r="FX12" s="116"/>
      <c r="FY12" s="116"/>
      <c r="FZ12" s="116"/>
      <c r="GA12" s="116"/>
      <c r="GB12" s="116"/>
      <c r="GC12" s="116"/>
      <c r="GD12" s="116"/>
      <c r="GE12" s="116"/>
      <c r="GF12" s="116"/>
      <c r="GG12" s="116"/>
      <c r="GH12" s="116"/>
      <c r="GI12" s="116"/>
      <c r="GJ12" s="116"/>
      <c r="GK12" s="116"/>
      <c r="GL12" s="116"/>
      <c r="GM12" s="116"/>
      <c r="GN12" s="116"/>
      <c r="GO12" s="116"/>
      <c r="GP12" s="116"/>
      <c r="GQ12" s="116"/>
      <c r="GR12" s="116"/>
      <c r="GS12" s="116"/>
      <c r="GT12" s="116"/>
      <c r="GU12" s="116"/>
      <c r="GV12" s="116"/>
      <c r="GW12" s="116"/>
      <c r="GX12" s="116"/>
      <c r="GY12" s="116"/>
      <c r="GZ12" s="116"/>
      <c r="HA12" s="116"/>
      <c r="HB12" s="116"/>
      <c r="HC12" s="116"/>
      <c r="HD12" s="116"/>
      <c r="HE12" s="116"/>
      <c r="HF12" s="116"/>
      <c r="HG12" s="116"/>
      <c r="HH12" s="116"/>
      <c r="HI12" s="116"/>
      <c r="HJ12" s="116"/>
      <c r="HK12" s="116"/>
      <c r="HL12" s="116"/>
      <c r="HM12" s="116"/>
      <c r="HN12" s="116"/>
      <c r="HO12" s="116"/>
      <c r="HP12" s="116"/>
      <c r="HQ12" s="116"/>
      <c r="HR12" s="116"/>
      <c r="HS12" s="116"/>
      <c r="HT12" s="116"/>
      <c r="HU12" s="116"/>
      <c r="HV12" s="116"/>
      <c r="HW12" s="116"/>
      <c r="HX12" s="116"/>
      <c r="HY12" s="116"/>
      <c r="HZ12" s="116"/>
      <c r="IA12" s="116"/>
      <c r="IB12" s="116"/>
      <c r="IC12" s="116"/>
      <c r="ID12" s="116"/>
      <c r="IE12" s="116"/>
      <c r="IF12" s="116"/>
      <c r="IG12" s="116"/>
      <c r="IH12" s="116"/>
      <c r="II12" s="116"/>
      <c r="IJ12" s="116"/>
      <c r="IK12" s="116"/>
      <c r="IL12" s="116"/>
      <c r="IM12" s="116"/>
      <c r="IN12" s="116"/>
      <c r="IO12" s="116"/>
    </row>
    <row r="13" s="113" customFormat="1" ht="19.5" customHeight="1" spans="1:249">
      <c r="A13" s="119"/>
      <c r="B13" s="121"/>
      <c r="C13" s="121"/>
      <c r="D13" s="121"/>
      <c r="E13" s="121"/>
      <c r="F13" s="116"/>
      <c r="G13" s="116"/>
      <c r="H13" s="116"/>
      <c r="I13" s="116"/>
      <c r="J13" s="116"/>
      <c r="K13" s="116"/>
      <c r="L13" s="116"/>
      <c r="M13" s="116"/>
      <c r="N13" s="116"/>
      <c r="O13" s="116"/>
      <c r="P13" s="116"/>
      <c r="Q13" s="116"/>
      <c r="R13" s="116"/>
      <c r="S13" s="116"/>
      <c r="T13" s="116"/>
      <c r="U13" s="116"/>
      <c r="V13" s="116"/>
      <c r="W13" s="116"/>
      <c r="X13" s="116"/>
      <c r="Y13" s="116"/>
      <c r="Z13" s="116"/>
      <c r="AA13" s="116"/>
      <c r="AB13" s="116"/>
      <c r="AC13" s="116"/>
      <c r="AD13" s="116"/>
      <c r="AE13" s="116"/>
      <c r="AF13" s="116"/>
      <c r="AG13" s="116"/>
      <c r="AH13" s="116"/>
      <c r="AI13" s="116"/>
      <c r="AJ13" s="116"/>
      <c r="AK13" s="116"/>
      <c r="AL13" s="116"/>
      <c r="AM13" s="116"/>
      <c r="AN13" s="116"/>
      <c r="AO13" s="116"/>
      <c r="AP13" s="116"/>
      <c r="AQ13" s="116"/>
      <c r="AR13" s="116"/>
      <c r="AS13" s="116"/>
      <c r="AT13" s="116"/>
      <c r="AU13" s="116"/>
      <c r="AV13" s="116"/>
      <c r="AW13" s="116"/>
      <c r="AX13" s="116"/>
      <c r="AY13" s="116"/>
      <c r="AZ13" s="116"/>
      <c r="BA13" s="116"/>
      <c r="BB13" s="116"/>
      <c r="BC13" s="116"/>
      <c r="BD13" s="116"/>
      <c r="BE13" s="116"/>
      <c r="BF13" s="116"/>
      <c r="BG13" s="116"/>
      <c r="BH13" s="116"/>
      <c r="BI13" s="116"/>
      <c r="BJ13" s="116"/>
      <c r="BK13" s="116"/>
      <c r="BL13" s="116"/>
      <c r="BM13" s="116"/>
      <c r="BN13" s="116"/>
      <c r="BO13" s="116"/>
      <c r="BP13" s="116"/>
      <c r="BQ13" s="116"/>
      <c r="BR13" s="116"/>
      <c r="BS13" s="116"/>
      <c r="BT13" s="116"/>
      <c r="BU13" s="116"/>
      <c r="BV13" s="116"/>
      <c r="BW13" s="116"/>
      <c r="BX13" s="116"/>
      <c r="BY13" s="116"/>
      <c r="BZ13" s="116"/>
      <c r="CA13" s="116"/>
      <c r="CB13" s="116"/>
      <c r="CC13" s="116"/>
      <c r="CD13" s="116"/>
      <c r="CE13" s="116"/>
      <c r="CF13" s="116"/>
      <c r="CG13" s="116"/>
      <c r="CH13" s="116"/>
      <c r="CI13" s="116"/>
      <c r="CJ13" s="116"/>
      <c r="CK13" s="116"/>
      <c r="CL13" s="116"/>
      <c r="CM13" s="116"/>
      <c r="CN13" s="116"/>
      <c r="CO13" s="116"/>
      <c r="CP13" s="116"/>
      <c r="CQ13" s="116"/>
      <c r="CR13" s="116"/>
      <c r="CS13" s="116"/>
      <c r="CT13" s="116"/>
      <c r="CU13" s="116"/>
      <c r="CV13" s="116"/>
      <c r="CW13" s="116"/>
      <c r="CX13" s="116"/>
      <c r="CY13" s="116"/>
      <c r="CZ13" s="116"/>
      <c r="DA13" s="116"/>
      <c r="DB13" s="116"/>
      <c r="DC13" s="116"/>
      <c r="DD13" s="116"/>
      <c r="DE13" s="116"/>
      <c r="DF13" s="116"/>
      <c r="DG13" s="116"/>
      <c r="DH13" s="116"/>
      <c r="DI13" s="116"/>
      <c r="DJ13" s="116"/>
      <c r="DK13" s="116"/>
      <c r="DL13" s="116"/>
      <c r="DM13" s="116"/>
      <c r="DN13" s="116"/>
      <c r="DO13" s="116"/>
      <c r="DP13" s="116"/>
      <c r="DQ13" s="116"/>
      <c r="DR13" s="116"/>
      <c r="DS13" s="116"/>
      <c r="DT13" s="116"/>
      <c r="DU13" s="116"/>
      <c r="DV13" s="116"/>
      <c r="DW13" s="116"/>
      <c r="DX13" s="116"/>
      <c r="DY13" s="116"/>
      <c r="DZ13" s="116"/>
      <c r="EA13" s="116"/>
      <c r="EB13" s="116"/>
      <c r="EC13" s="116"/>
      <c r="ED13" s="116"/>
      <c r="EE13" s="116"/>
      <c r="EF13" s="116"/>
      <c r="EG13" s="116"/>
      <c r="EH13" s="116"/>
      <c r="EI13" s="116"/>
      <c r="EJ13" s="116"/>
      <c r="EK13" s="116"/>
      <c r="EL13" s="116"/>
      <c r="EM13" s="116"/>
      <c r="EN13" s="116"/>
      <c r="EO13" s="116"/>
      <c r="EP13" s="116"/>
      <c r="EQ13" s="116"/>
      <c r="ER13" s="116"/>
      <c r="ES13" s="116"/>
      <c r="ET13" s="116"/>
      <c r="EU13" s="116"/>
      <c r="EV13" s="116"/>
      <c r="EW13" s="116"/>
      <c r="EX13" s="116"/>
      <c r="EY13" s="116"/>
      <c r="EZ13" s="116"/>
      <c r="FA13" s="116"/>
      <c r="FB13" s="116"/>
      <c r="FC13" s="116"/>
      <c r="FD13" s="116"/>
      <c r="FE13" s="116"/>
      <c r="FF13" s="116"/>
      <c r="FG13" s="116"/>
      <c r="FH13" s="116"/>
      <c r="FI13" s="116"/>
      <c r="FJ13" s="116"/>
      <c r="FK13" s="116"/>
      <c r="FL13" s="116"/>
      <c r="FM13" s="116"/>
      <c r="FN13" s="116"/>
      <c r="FO13" s="116"/>
      <c r="FP13" s="116"/>
      <c r="FQ13" s="116"/>
      <c r="FR13" s="116"/>
      <c r="FS13" s="116"/>
      <c r="FT13" s="116"/>
      <c r="FU13" s="116"/>
      <c r="FV13" s="116"/>
      <c r="FW13" s="116"/>
      <c r="FX13" s="116"/>
      <c r="FY13" s="116"/>
      <c r="FZ13" s="116"/>
      <c r="GA13" s="116"/>
      <c r="GB13" s="116"/>
      <c r="GC13" s="116"/>
      <c r="GD13" s="116"/>
      <c r="GE13" s="116"/>
      <c r="GF13" s="116"/>
      <c r="GG13" s="116"/>
      <c r="GH13" s="116"/>
      <c r="GI13" s="116"/>
      <c r="GJ13" s="116"/>
      <c r="GK13" s="116"/>
      <c r="GL13" s="116"/>
      <c r="GM13" s="116"/>
      <c r="GN13" s="116"/>
      <c r="GO13" s="116"/>
      <c r="GP13" s="116"/>
      <c r="GQ13" s="116"/>
      <c r="GR13" s="116"/>
      <c r="GS13" s="116"/>
      <c r="GT13" s="116"/>
      <c r="GU13" s="116"/>
      <c r="GV13" s="116"/>
      <c r="GW13" s="116"/>
      <c r="GX13" s="116"/>
      <c r="GY13" s="116"/>
      <c r="GZ13" s="116"/>
      <c r="HA13" s="116"/>
      <c r="HB13" s="116"/>
      <c r="HC13" s="116"/>
      <c r="HD13" s="116"/>
      <c r="HE13" s="116"/>
      <c r="HF13" s="116"/>
      <c r="HG13" s="116"/>
      <c r="HH13" s="116"/>
      <c r="HI13" s="116"/>
      <c r="HJ13" s="116"/>
      <c r="HK13" s="116"/>
      <c r="HL13" s="116"/>
      <c r="HM13" s="116"/>
      <c r="HN13" s="116"/>
      <c r="HO13" s="116"/>
      <c r="HP13" s="116"/>
      <c r="HQ13" s="116"/>
      <c r="HR13" s="116"/>
      <c r="HS13" s="116"/>
      <c r="HT13" s="116"/>
      <c r="HU13" s="116"/>
      <c r="HV13" s="116"/>
      <c r="HW13" s="116"/>
      <c r="HX13" s="116"/>
      <c r="HY13" s="116"/>
      <c r="HZ13" s="116"/>
      <c r="IA13" s="116"/>
      <c r="IB13" s="116"/>
      <c r="IC13" s="116"/>
      <c r="ID13" s="116"/>
      <c r="IE13" s="116"/>
      <c r="IF13" s="116"/>
      <c r="IG13" s="116"/>
      <c r="IH13" s="116"/>
      <c r="II13" s="116"/>
      <c r="IJ13" s="116"/>
      <c r="IK13" s="116"/>
      <c r="IL13" s="116"/>
      <c r="IM13" s="116"/>
      <c r="IN13" s="116"/>
      <c r="IO13" s="116"/>
    </row>
    <row r="14" s="113" customFormat="1" ht="19.5" customHeight="1" spans="1:249">
      <c r="A14" s="119">
        <v>1020101</v>
      </c>
      <c r="B14" s="120" t="s">
        <v>270</v>
      </c>
      <c r="C14" s="121"/>
      <c r="D14" s="121"/>
      <c r="E14" s="121"/>
      <c r="F14" s="116"/>
      <c r="G14" s="116"/>
      <c r="H14" s="116"/>
      <c r="I14" s="116"/>
      <c r="J14" s="116"/>
      <c r="K14" s="116"/>
      <c r="L14" s="116"/>
      <c r="M14" s="116"/>
      <c r="N14" s="116"/>
      <c r="O14" s="116"/>
      <c r="P14" s="116"/>
      <c r="Q14" s="116"/>
      <c r="R14" s="116"/>
      <c r="S14" s="116"/>
      <c r="T14" s="116"/>
      <c r="U14" s="116"/>
      <c r="V14" s="116"/>
      <c r="W14" s="116"/>
      <c r="X14" s="116"/>
      <c r="Y14" s="116"/>
      <c r="Z14" s="116"/>
      <c r="AA14" s="116"/>
      <c r="AB14" s="116"/>
      <c r="AC14" s="116"/>
      <c r="AD14" s="116"/>
      <c r="AE14" s="116"/>
      <c r="AF14" s="116"/>
      <c r="AG14" s="116"/>
      <c r="AH14" s="116"/>
      <c r="AI14" s="116"/>
      <c r="AJ14" s="116"/>
      <c r="AK14" s="116"/>
      <c r="AL14" s="116"/>
      <c r="AM14" s="116"/>
      <c r="AN14" s="116"/>
      <c r="AO14" s="116"/>
      <c r="AP14" s="116"/>
      <c r="AQ14" s="116"/>
      <c r="AR14" s="116"/>
      <c r="AS14" s="116"/>
      <c r="AT14" s="116"/>
      <c r="AU14" s="116"/>
      <c r="AV14" s="116"/>
      <c r="AW14" s="116"/>
      <c r="AX14" s="116"/>
      <c r="AY14" s="116"/>
      <c r="AZ14" s="116"/>
      <c r="BA14" s="116"/>
      <c r="BB14" s="116"/>
      <c r="BC14" s="116"/>
      <c r="BD14" s="116"/>
      <c r="BE14" s="116"/>
      <c r="BF14" s="116"/>
      <c r="BG14" s="116"/>
      <c r="BH14" s="116"/>
      <c r="BI14" s="116"/>
      <c r="BJ14" s="116"/>
      <c r="BK14" s="116"/>
      <c r="BL14" s="116"/>
      <c r="BM14" s="116"/>
      <c r="BN14" s="116"/>
      <c r="BO14" s="116"/>
      <c r="BP14" s="116"/>
      <c r="BQ14" s="116"/>
      <c r="BR14" s="116"/>
      <c r="BS14" s="116"/>
      <c r="BT14" s="116"/>
      <c r="BU14" s="116"/>
      <c r="BV14" s="116"/>
      <c r="BW14" s="116"/>
      <c r="BX14" s="116"/>
      <c r="BY14" s="116"/>
      <c r="BZ14" s="116"/>
      <c r="CA14" s="116"/>
      <c r="CB14" s="116"/>
      <c r="CC14" s="116"/>
      <c r="CD14" s="116"/>
      <c r="CE14" s="116"/>
      <c r="CF14" s="116"/>
      <c r="CG14" s="116"/>
      <c r="CH14" s="116"/>
      <c r="CI14" s="116"/>
      <c r="CJ14" s="116"/>
      <c r="CK14" s="116"/>
      <c r="CL14" s="116"/>
      <c r="CM14" s="116"/>
      <c r="CN14" s="116"/>
      <c r="CO14" s="116"/>
      <c r="CP14" s="116"/>
      <c r="CQ14" s="116"/>
      <c r="CR14" s="116"/>
      <c r="CS14" s="116"/>
      <c r="CT14" s="116"/>
      <c r="CU14" s="116"/>
      <c r="CV14" s="116"/>
      <c r="CW14" s="116"/>
      <c r="CX14" s="116"/>
      <c r="CY14" s="116"/>
      <c r="CZ14" s="116"/>
      <c r="DA14" s="116"/>
      <c r="DB14" s="116"/>
      <c r="DC14" s="116"/>
      <c r="DD14" s="116"/>
      <c r="DE14" s="116"/>
      <c r="DF14" s="116"/>
      <c r="DG14" s="116"/>
      <c r="DH14" s="116"/>
      <c r="DI14" s="116"/>
      <c r="DJ14" s="116"/>
      <c r="DK14" s="116"/>
      <c r="DL14" s="116"/>
      <c r="DM14" s="116"/>
      <c r="DN14" s="116"/>
      <c r="DO14" s="116"/>
      <c r="DP14" s="116"/>
      <c r="DQ14" s="116"/>
      <c r="DR14" s="116"/>
      <c r="DS14" s="116"/>
      <c r="DT14" s="116"/>
      <c r="DU14" s="116"/>
      <c r="DV14" s="116"/>
      <c r="DW14" s="116"/>
      <c r="DX14" s="116"/>
      <c r="DY14" s="116"/>
      <c r="DZ14" s="116"/>
      <c r="EA14" s="116"/>
      <c r="EB14" s="116"/>
      <c r="EC14" s="116"/>
      <c r="ED14" s="116"/>
      <c r="EE14" s="116"/>
      <c r="EF14" s="116"/>
      <c r="EG14" s="116"/>
      <c r="EH14" s="116"/>
      <c r="EI14" s="116"/>
      <c r="EJ14" s="116"/>
      <c r="EK14" s="116"/>
      <c r="EL14" s="116"/>
      <c r="EM14" s="116"/>
      <c r="EN14" s="116"/>
      <c r="EO14" s="116"/>
      <c r="EP14" s="116"/>
      <c r="EQ14" s="116"/>
      <c r="ER14" s="116"/>
      <c r="ES14" s="116"/>
      <c r="ET14" s="116"/>
      <c r="EU14" s="116"/>
      <c r="EV14" s="116"/>
      <c r="EW14" s="116"/>
      <c r="EX14" s="116"/>
      <c r="EY14" s="116"/>
      <c r="EZ14" s="116"/>
      <c r="FA14" s="116"/>
      <c r="FB14" s="116"/>
      <c r="FC14" s="116"/>
      <c r="FD14" s="116"/>
      <c r="FE14" s="116"/>
      <c r="FF14" s="116"/>
      <c r="FG14" s="116"/>
      <c r="FH14" s="116"/>
      <c r="FI14" s="116"/>
      <c r="FJ14" s="116"/>
      <c r="FK14" s="116"/>
      <c r="FL14" s="116"/>
      <c r="FM14" s="116"/>
      <c r="FN14" s="116"/>
      <c r="FO14" s="116"/>
      <c r="FP14" s="116"/>
      <c r="FQ14" s="116"/>
      <c r="FR14" s="116"/>
      <c r="FS14" s="116"/>
      <c r="FT14" s="116"/>
      <c r="FU14" s="116"/>
      <c r="FV14" s="116"/>
      <c r="FW14" s="116"/>
      <c r="FX14" s="116"/>
      <c r="FY14" s="116"/>
      <c r="FZ14" s="116"/>
      <c r="GA14" s="116"/>
      <c r="GB14" s="116"/>
      <c r="GC14" s="116"/>
      <c r="GD14" s="116"/>
      <c r="GE14" s="116"/>
      <c r="GF14" s="116"/>
      <c r="GG14" s="116"/>
      <c r="GH14" s="116"/>
      <c r="GI14" s="116"/>
      <c r="GJ14" s="116"/>
      <c r="GK14" s="116"/>
      <c r="GL14" s="116"/>
      <c r="GM14" s="116"/>
      <c r="GN14" s="116"/>
      <c r="GO14" s="116"/>
      <c r="GP14" s="116"/>
      <c r="GQ14" s="116"/>
      <c r="GR14" s="116"/>
      <c r="GS14" s="116"/>
      <c r="GT14" s="116"/>
      <c r="GU14" s="116"/>
      <c r="GV14" s="116"/>
      <c r="GW14" s="116"/>
      <c r="GX14" s="116"/>
      <c r="GY14" s="116"/>
      <c r="GZ14" s="116"/>
      <c r="HA14" s="116"/>
      <c r="HB14" s="116"/>
      <c r="HC14" s="116"/>
      <c r="HD14" s="116"/>
      <c r="HE14" s="116"/>
      <c r="HF14" s="116"/>
      <c r="HG14" s="116"/>
      <c r="HH14" s="116"/>
      <c r="HI14" s="116"/>
      <c r="HJ14" s="116"/>
      <c r="HK14" s="116"/>
      <c r="HL14" s="116"/>
      <c r="HM14" s="116"/>
      <c r="HN14" s="116"/>
      <c r="HO14" s="116"/>
      <c r="HP14" s="116"/>
      <c r="HQ14" s="116"/>
      <c r="HR14" s="116"/>
      <c r="HS14" s="116"/>
      <c r="HT14" s="116"/>
      <c r="HU14" s="116"/>
      <c r="HV14" s="116"/>
      <c r="HW14" s="116"/>
      <c r="HX14" s="116"/>
      <c r="HY14" s="116"/>
      <c r="HZ14" s="116"/>
      <c r="IA14" s="116"/>
      <c r="IB14" s="116"/>
      <c r="IC14" s="116"/>
      <c r="ID14" s="116"/>
      <c r="IE14" s="116"/>
      <c r="IF14" s="116"/>
      <c r="IG14" s="116"/>
      <c r="IH14" s="116"/>
      <c r="II14" s="116"/>
      <c r="IJ14" s="116"/>
      <c r="IK14" s="116"/>
      <c r="IL14" s="116"/>
      <c r="IM14" s="116"/>
      <c r="IN14" s="116"/>
      <c r="IO14" s="116"/>
    </row>
    <row r="15" s="113" customFormat="1" ht="19.5" customHeight="1" spans="1:249">
      <c r="A15" s="119"/>
      <c r="B15" s="121"/>
      <c r="C15" s="121"/>
      <c r="D15" s="121"/>
      <c r="E15" s="121"/>
      <c r="F15" s="116"/>
      <c r="G15" s="116"/>
      <c r="H15" s="116"/>
      <c r="I15" s="116"/>
      <c r="J15" s="116"/>
      <c r="K15" s="116"/>
      <c r="L15" s="116"/>
      <c r="M15" s="116"/>
      <c r="N15" s="116"/>
      <c r="O15" s="116"/>
      <c r="P15" s="116"/>
      <c r="Q15" s="116"/>
      <c r="R15" s="116"/>
      <c r="S15" s="116"/>
      <c r="T15" s="116"/>
      <c r="U15" s="116"/>
      <c r="V15" s="116"/>
      <c r="W15" s="116"/>
      <c r="X15" s="116"/>
      <c r="Y15" s="116"/>
      <c r="Z15" s="116"/>
      <c r="AA15" s="116"/>
      <c r="AB15" s="116"/>
      <c r="AC15" s="116"/>
      <c r="AD15" s="116"/>
      <c r="AE15" s="116"/>
      <c r="AF15" s="116"/>
      <c r="AG15" s="116"/>
      <c r="AH15" s="116"/>
      <c r="AI15" s="116"/>
      <c r="AJ15" s="116"/>
      <c r="AK15" s="116"/>
      <c r="AL15" s="116"/>
      <c r="AM15" s="116"/>
      <c r="AN15" s="116"/>
      <c r="AO15" s="116"/>
      <c r="AP15" s="116"/>
      <c r="AQ15" s="116"/>
      <c r="AR15" s="116"/>
      <c r="AS15" s="116"/>
      <c r="AT15" s="116"/>
      <c r="AU15" s="116"/>
      <c r="AV15" s="116"/>
      <c r="AW15" s="116"/>
      <c r="AX15" s="116"/>
      <c r="AY15" s="116"/>
      <c r="AZ15" s="116"/>
      <c r="BA15" s="116"/>
      <c r="BB15" s="116"/>
      <c r="BC15" s="116"/>
      <c r="BD15" s="116"/>
      <c r="BE15" s="116"/>
      <c r="BF15" s="116"/>
      <c r="BG15" s="116"/>
      <c r="BH15" s="116"/>
      <c r="BI15" s="116"/>
      <c r="BJ15" s="116"/>
      <c r="BK15" s="116"/>
      <c r="BL15" s="116"/>
      <c r="BM15" s="116"/>
      <c r="BN15" s="116"/>
      <c r="BO15" s="116"/>
      <c r="BP15" s="116"/>
      <c r="BQ15" s="116"/>
      <c r="BR15" s="116"/>
      <c r="BS15" s="116"/>
      <c r="BT15" s="116"/>
      <c r="BU15" s="116"/>
      <c r="BV15" s="116"/>
      <c r="BW15" s="116"/>
      <c r="BX15" s="116"/>
      <c r="BY15" s="116"/>
      <c r="BZ15" s="116"/>
      <c r="CA15" s="116"/>
      <c r="CB15" s="116"/>
      <c r="CC15" s="116"/>
      <c r="CD15" s="116"/>
      <c r="CE15" s="116"/>
      <c r="CF15" s="116"/>
      <c r="CG15" s="116"/>
      <c r="CH15" s="116"/>
      <c r="CI15" s="116"/>
      <c r="CJ15" s="116"/>
      <c r="CK15" s="116"/>
      <c r="CL15" s="116"/>
      <c r="CM15" s="116"/>
      <c r="CN15" s="116"/>
      <c r="CO15" s="116"/>
      <c r="CP15" s="116"/>
      <c r="CQ15" s="116"/>
      <c r="CR15" s="116"/>
      <c r="CS15" s="116"/>
      <c r="CT15" s="116"/>
      <c r="CU15" s="116"/>
      <c r="CV15" s="116"/>
      <c r="CW15" s="116"/>
      <c r="CX15" s="116"/>
      <c r="CY15" s="116"/>
      <c r="CZ15" s="116"/>
      <c r="DA15" s="116"/>
      <c r="DB15" s="116"/>
      <c r="DC15" s="116"/>
      <c r="DD15" s="116"/>
      <c r="DE15" s="116"/>
      <c r="DF15" s="116"/>
      <c r="DG15" s="116"/>
      <c r="DH15" s="116"/>
      <c r="DI15" s="116"/>
      <c r="DJ15" s="116"/>
      <c r="DK15" s="116"/>
      <c r="DL15" s="116"/>
      <c r="DM15" s="116"/>
      <c r="DN15" s="116"/>
      <c r="DO15" s="116"/>
      <c r="DP15" s="116"/>
      <c r="DQ15" s="116"/>
      <c r="DR15" s="116"/>
      <c r="DS15" s="116"/>
      <c r="DT15" s="116"/>
      <c r="DU15" s="116"/>
      <c r="DV15" s="116"/>
      <c r="DW15" s="116"/>
      <c r="DX15" s="116"/>
      <c r="DY15" s="116"/>
      <c r="DZ15" s="116"/>
      <c r="EA15" s="116"/>
      <c r="EB15" s="116"/>
      <c r="EC15" s="116"/>
      <c r="ED15" s="116"/>
      <c r="EE15" s="116"/>
      <c r="EF15" s="116"/>
      <c r="EG15" s="116"/>
      <c r="EH15" s="116"/>
      <c r="EI15" s="116"/>
      <c r="EJ15" s="116"/>
      <c r="EK15" s="116"/>
      <c r="EL15" s="116"/>
      <c r="EM15" s="116"/>
      <c r="EN15" s="116"/>
      <c r="EO15" s="116"/>
      <c r="EP15" s="116"/>
      <c r="EQ15" s="116"/>
      <c r="ER15" s="116"/>
      <c r="ES15" s="116"/>
      <c r="ET15" s="116"/>
      <c r="EU15" s="116"/>
      <c r="EV15" s="116"/>
      <c r="EW15" s="116"/>
      <c r="EX15" s="116"/>
      <c r="EY15" s="116"/>
      <c r="EZ15" s="116"/>
      <c r="FA15" s="116"/>
      <c r="FB15" s="116"/>
      <c r="FC15" s="116"/>
      <c r="FD15" s="116"/>
      <c r="FE15" s="116"/>
      <c r="FF15" s="116"/>
      <c r="FG15" s="116"/>
      <c r="FH15" s="116"/>
      <c r="FI15" s="116"/>
      <c r="FJ15" s="116"/>
      <c r="FK15" s="116"/>
      <c r="FL15" s="116"/>
      <c r="FM15" s="116"/>
      <c r="FN15" s="116"/>
      <c r="FO15" s="116"/>
      <c r="FP15" s="116"/>
      <c r="FQ15" s="116"/>
      <c r="FR15" s="116"/>
      <c r="FS15" s="116"/>
      <c r="FT15" s="116"/>
      <c r="FU15" s="116"/>
      <c r="FV15" s="116"/>
      <c r="FW15" s="116"/>
      <c r="FX15" s="116"/>
      <c r="FY15" s="116"/>
      <c r="FZ15" s="116"/>
      <c r="GA15" s="116"/>
      <c r="GB15" s="116"/>
      <c r="GC15" s="116"/>
      <c r="GD15" s="116"/>
      <c r="GE15" s="116"/>
      <c r="GF15" s="116"/>
      <c r="GG15" s="116"/>
      <c r="GH15" s="116"/>
      <c r="GI15" s="116"/>
      <c r="GJ15" s="116"/>
      <c r="GK15" s="116"/>
      <c r="GL15" s="116"/>
      <c r="GM15" s="116"/>
      <c r="GN15" s="116"/>
      <c r="GO15" s="116"/>
      <c r="GP15" s="116"/>
      <c r="GQ15" s="116"/>
      <c r="GR15" s="116"/>
      <c r="GS15" s="116"/>
      <c r="GT15" s="116"/>
      <c r="GU15" s="116"/>
      <c r="GV15" s="116"/>
      <c r="GW15" s="116"/>
      <c r="GX15" s="116"/>
      <c r="GY15" s="116"/>
      <c r="GZ15" s="116"/>
      <c r="HA15" s="116"/>
      <c r="HB15" s="116"/>
      <c r="HC15" s="116"/>
      <c r="HD15" s="116"/>
      <c r="HE15" s="116"/>
      <c r="HF15" s="116"/>
      <c r="HG15" s="116"/>
      <c r="HH15" s="116"/>
      <c r="HI15" s="116"/>
      <c r="HJ15" s="116"/>
      <c r="HK15" s="116"/>
      <c r="HL15" s="116"/>
      <c r="HM15" s="116"/>
      <c r="HN15" s="116"/>
      <c r="HO15" s="116"/>
      <c r="HP15" s="116"/>
      <c r="HQ15" s="116"/>
      <c r="HR15" s="116"/>
      <c r="HS15" s="116"/>
      <c r="HT15" s="116"/>
      <c r="HU15" s="116"/>
      <c r="HV15" s="116"/>
      <c r="HW15" s="116"/>
      <c r="HX15" s="116"/>
      <c r="HY15" s="116"/>
      <c r="HZ15" s="116"/>
      <c r="IA15" s="116"/>
      <c r="IB15" s="116"/>
      <c r="IC15" s="116"/>
      <c r="ID15" s="116"/>
      <c r="IE15" s="116"/>
      <c r="IF15" s="116"/>
      <c r="IG15" s="116"/>
      <c r="IH15" s="116"/>
      <c r="II15" s="116"/>
      <c r="IJ15" s="116"/>
      <c r="IK15" s="116"/>
      <c r="IL15" s="116"/>
      <c r="IM15" s="116"/>
      <c r="IN15" s="116"/>
      <c r="IO15" s="116"/>
    </row>
    <row r="16" s="113" customFormat="1" ht="19.5" customHeight="1" spans="1:249">
      <c r="A16" s="119">
        <v>1020102</v>
      </c>
      <c r="B16" s="120" t="s">
        <v>271</v>
      </c>
      <c r="C16" s="121"/>
      <c r="D16" s="121"/>
      <c r="E16" s="121"/>
      <c r="F16" s="116"/>
      <c r="G16" s="116"/>
      <c r="H16" s="116"/>
      <c r="I16" s="116"/>
      <c r="J16" s="116"/>
      <c r="K16" s="116"/>
      <c r="L16" s="116"/>
      <c r="M16" s="116"/>
      <c r="N16" s="116"/>
      <c r="O16" s="116"/>
      <c r="P16" s="116"/>
      <c r="Q16" s="116"/>
      <c r="R16" s="116"/>
      <c r="S16" s="116"/>
      <c r="T16" s="116"/>
      <c r="U16" s="116"/>
      <c r="V16" s="116"/>
      <c r="W16" s="116"/>
      <c r="X16" s="116"/>
      <c r="Y16" s="116"/>
      <c r="Z16" s="116"/>
      <c r="AA16" s="116"/>
      <c r="AB16" s="116"/>
      <c r="AC16" s="116"/>
      <c r="AD16" s="116"/>
      <c r="AE16" s="116"/>
      <c r="AF16" s="116"/>
      <c r="AG16" s="116"/>
      <c r="AH16" s="116"/>
      <c r="AI16" s="116"/>
      <c r="AJ16" s="116"/>
      <c r="AK16" s="116"/>
      <c r="AL16" s="116"/>
      <c r="AM16" s="116"/>
      <c r="AN16" s="116"/>
      <c r="AO16" s="116"/>
      <c r="AP16" s="116"/>
      <c r="AQ16" s="116"/>
      <c r="AR16" s="116"/>
      <c r="AS16" s="116"/>
      <c r="AT16" s="116"/>
      <c r="AU16" s="116"/>
      <c r="AV16" s="116"/>
      <c r="AW16" s="116"/>
      <c r="AX16" s="116"/>
      <c r="AY16" s="116"/>
      <c r="AZ16" s="116"/>
      <c r="BA16" s="116"/>
      <c r="BB16" s="116"/>
      <c r="BC16" s="116"/>
      <c r="BD16" s="116"/>
      <c r="BE16" s="116"/>
      <c r="BF16" s="116"/>
      <c r="BG16" s="116"/>
      <c r="BH16" s="116"/>
      <c r="BI16" s="116"/>
      <c r="BJ16" s="116"/>
      <c r="BK16" s="116"/>
      <c r="BL16" s="116"/>
      <c r="BM16" s="116"/>
      <c r="BN16" s="116"/>
      <c r="BO16" s="116"/>
      <c r="BP16" s="116"/>
      <c r="BQ16" s="116"/>
      <c r="BR16" s="116"/>
      <c r="BS16" s="116"/>
      <c r="BT16" s="116"/>
      <c r="BU16" s="116"/>
      <c r="BV16" s="116"/>
      <c r="BW16" s="116"/>
      <c r="BX16" s="116"/>
      <c r="BY16" s="116"/>
      <c r="BZ16" s="116"/>
      <c r="CA16" s="116"/>
      <c r="CB16" s="116"/>
      <c r="CC16" s="116"/>
      <c r="CD16" s="116"/>
      <c r="CE16" s="116"/>
      <c r="CF16" s="116"/>
      <c r="CG16" s="116"/>
      <c r="CH16" s="116"/>
      <c r="CI16" s="116"/>
      <c r="CJ16" s="116"/>
      <c r="CK16" s="116"/>
      <c r="CL16" s="116"/>
      <c r="CM16" s="116"/>
      <c r="CN16" s="116"/>
      <c r="CO16" s="116"/>
      <c r="CP16" s="116"/>
      <c r="CQ16" s="116"/>
      <c r="CR16" s="116"/>
      <c r="CS16" s="116"/>
      <c r="CT16" s="116"/>
      <c r="CU16" s="116"/>
      <c r="CV16" s="116"/>
      <c r="CW16" s="116"/>
      <c r="CX16" s="116"/>
      <c r="CY16" s="116"/>
      <c r="CZ16" s="116"/>
      <c r="DA16" s="116"/>
      <c r="DB16" s="116"/>
      <c r="DC16" s="116"/>
      <c r="DD16" s="116"/>
      <c r="DE16" s="116"/>
      <c r="DF16" s="116"/>
      <c r="DG16" s="116"/>
      <c r="DH16" s="116"/>
      <c r="DI16" s="116"/>
      <c r="DJ16" s="116"/>
      <c r="DK16" s="116"/>
      <c r="DL16" s="116"/>
      <c r="DM16" s="116"/>
      <c r="DN16" s="116"/>
      <c r="DO16" s="116"/>
      <c r="DP16" s="116"/>
      <c r="DQ16" s="116"/>
      <c r="DR16" s="116"/>
      <c r="DS16" s="116"/>
      <c r="DT16" s="116"/>
      <c r="DU16" s="116"/>
      <c r="DV16" s="116"/>
      <c r="DW16" s="116"/>
      <c r="DX16" s="116"/>
      <c r="DY16" s="116"/>
      <c r="DZ16" s="116"/>
      <c r="EA16" s="116"/>
      <c r="EB16" s="116"/>
      <c r="EC16" s="116"/>
      <c r="ED16" s="116"/>
      <c r="EE16" s="116"/>
      <c r="EF16" s="116"/>
      <c r="EG16" s="116"/>
      <c r="EH16" s="116"/>
      <c r="EI16" s="116"/>
      <c r="EJ16" s="116"/>
      <c r="EK16" s="116"/>
      <c r="EL16" s="116"/>
      <c r="EM16" s="116"/>
      <c r="EN16" s="116"/>
      <c r="EO16" s="116"/>
      <c r="EP16" s="116"/>
      <c r="EQ16" s="116"/>
      <c r="ER16" s="116"/>
      <c r="ES16" s="116"/>
      <c r="ET16" s="116"/>
      <c r="EU16" s="116"/>
      <c r="EV16" s="116"/>
      <c r="EW16" s="116"/>
      <c r="EX16" s="116"/>
      <c r="EY16" s="116"/>
      <c r="EZ16" s="116"/>
      <c r="FA16" s="116"/>
      <c r="FB16" s="116"/>
      <c r="FC16" s="116"/>
      <c r="FD16" s="116"/>
      <c r="FE16" s="116"/>
      <c r="FF16" s="116"/>
      <c r="FG16" s="116"/>
      <c r="FH16" s="116"/>
      <c r="FI16" s="116"/>
      <c r="FJ16" s="116"/>
      <c r="FK16" s="116"/>
      <c r="FL16" s="116"/>
      <c r="FM16" s="116"/>
      <c r="FN16" s="116"/>
      <c r="FO16" s="116"/>
      <c r="FP16" s="116"/>
      <c r="FQ16" s="116"/>
      <c r="FR16" s="116"/>
      <c r="FS16" s="116"/>
      <c r="FT16" s="116"/>
      <c r="FU16" s="116"/>
      <c r="FV16" s="116"/>
      <c r="FW16" s="116"/>
      <c r="FX16" s="116"/>
      <c r="FY16" s="116"/>
      <c r="FZ16" s="116"/>
      <c r="GA16" s="116"/>
      <c r="GB16" s="116"/>
      <c r="GC16" s="116"/>
      <c r="GD16" s="116"/>
      <c r="GE16" s="116"/>
      <c r="GF16" s="116"/>
      <c r="GG16" s="116"/>
      <c r="GH16" s="116"/>
      <c r="GI16" s="116"/>
      <c r="GJ16" s="116"/>
      <c r="GK16" s="116"/>
      <c r="GL16" s="116"/>
      <c r="GM16" s="116"/>
      <c r="GN16" s="116"/>
      <c r="GO16" s="116"/>
      <c r="GP16" s="116"/>
      <c r="GQ16" s="116"/>
      <c r="GR16" s="116"/>
      <c r="GS16" s="116"/>
      <c r="GT16" s="116"/>
      <c r="GU16" s="116"/>
      <c r="GV16" s="116"/>
      <c r="GW16" s="116"/>
      <c r="GX16" s="116"/>
      <c r="GY16" s="116"/>
      <c r="GZ16" s="116"/>
      <c r="HA16" s="116"/>
      <c r="HB16" s="116"/>
      <c r="HC16" s="116"/>
      <c r="HD16" s="116"/>
      <c r="HE16" s="116"/>
      <c r="HF16" s="116"/>
      <c r="HG16" s="116"/>
      <c r="HH16" s="116"/>
      <c r="HI16" s="116"/>
      <c r="HJ16" s="116"/>
      <c r="HK16" s="116"/>
      <c r="HL16" s="116"/>
      <c r="HM16" s="116"/>
      <c r="HN16" s="116"/>
      <c r="HO16" s="116"/>
      <c r="HP16" s="116"/>
      <c r="HQ16" s="116"/>
      <c r="HR16" s="116"/>
      <c r="HS16" s="116"/>
      <c r="HT16" s="116"/>
      <c r="HU16" s="116"/>
      <c r="HV16" s="116"/>
      <c r="HW16" s="116"/>
      <c r="HX16" s="116"/>
      <c r="HY16" s="116"/>
      <c r="HZ16" s="116"/>
      <c r="IA16" s="116"/>
      <c r="IB16" s="116"/>
      <c r="IC16" s="116"/>
      <c r="ID16" s="116"/>
      <c r="IE16" s="116"/>
      <c r="IF16" s="116"/>
      <c r="IG16" s="116"/>
      <c r="IH16" s="116"/>
      <c r="II16" s="116"/>
      <c r="IJ16" s="116"/>
      <c r="IK16" s="116"/>
      <c r="IL16" s="116"/>
      <c r="IM16" s="116"/>
      <c r="IN16" s="116"/>
      <c r="IO16" s="116"/>
    </row>
    <row r="17" s="113" customFormat="1" ht="19.5" customHeight="1" spans="1:249">
      <c r="A17" s="119"/>
      <c r="B17" s="121"/>
      <c r="C17" s="121"/>
      <c r="D17" s="121"/>
      <c r="E17" s="121"/>
      <c r="F17" s="116"/>
      <c r="G17" s="116"/>
      <c r="H17" s="116"/>
      <c r="I17" s="116"/>
      <c r="J17" s="116"/>
      <c r="K17" s="116"/>
      <c r="L17" s="116"/>
      <c r="M17" s="116"/>
      <c r="N17" s="116"/>
      <c r="O17" s="116"/>
      <c r="P17" s="116"/>
      <c r="Q17" s="116"/>
      <c r="R17" s="116"/>
      <c r="S17" s="116"/>
      <c r="T17" s="116"/>
      <c r="U17" s="116"/>
      <c r="V17" s="116"/>
      <c r="W17" s="116"/>
      <c r="X17" s="116"/>
      <c r="Y17" s="116"/>
      <c r="Z17" s="116"/>
      <c r="AA17" s="116"/>
      <c r="AB17" s="116"/>
      <c r="AC17" s="116"/>
      <c r="AD17" s="116"/>
      <c r="AE17" s="116"/>
      <c r="AF17" s="116"/>
      <c r="AG17" s="116"/>
      <c r="AH17" s="116"/>
      <c r="AI17" s="116"/>
      <c r="AJ17" s="116"/>
      <c r="AK17" s="116"/>
      <c r="AL17" s="116"/>
      <c r="AM17" s="116"/>
      <c r="AN17" s="116"/>
      <c r="AO17" s="116"/>
      <c r="AP17" s="116"/>
      <c r="AQ17" s="116"/>
      <c r="AR17" s="116"/>
      <c r="AS17" s="116"/>
      <c r="AT17" s="116"/>
      <c r="AU17" s="116"/>
      <c r="AV17" s="116"/>
      <c r="AW17" s="116"/>
      <c r="AX17" s="116"/>
      <c r="AY17" s="116"/>
      <c r="AZ17" s="116"/>
      <c r="BA17" s="116"/>
      <c r="BB17" s="116"/>
      <c r="BC17" s="116"/>
      <c r="BD17" s="116"/>
      <c r="BE17" s="116"/>
      <c r="BF17" s="116"/>
      <c r="BG17" s="116"/>
      <c r="BH17" s="116"/>
      <c r="BI17" s="116"/>
      <c r="BJ17" s="116"/>
      <c r="BK17" s="116"/>
      <c r="BL17" s="116"/>
      <c r="BM17" s="116"/>
      <c r="BN17" s="116"/>
      <c r="BO17" s="116"/>
      <c r="BP17" s="116"/>
      <c r="BQ17" s="116"/>
      <c r="BR17" s="116"/>
      <c r="BS17" s="116"/>
      <c r="BT17" s="116"/>
      <c r="BU17" s="116"/>
      <c r="BV17" s="116"/>
      <c r="BW17" s="116"/>
      <c r="BX17" s="116"/>
      <c r="BY17" s="116"/>
      <c r="BZ17" s="116"/>
      <c r="CA17" s="116"/>
      <c r="CB17" s="116"/>
      <c r="CC17" s="116"/>
      <c r="CD17" s="116"/>
      <c r="CE17" s="116"/>
      <c r="CF17" s="116"/>
      <c r="CG17" s="116"/>
      <c r="CH17" s="116"/>
      <c r="CI17" s="116"/>
      <c r="CJ17" s="116"/>
      <c r="CK17" s="116"/>
      <c r="CL17" s="116"/>
      <c r="CM17" s="116"/>
      <c r="CN17" s="116"/>
      <c r="CO17" s="116"/>
      <c r="CP17" s="116"/>
      <c r="CQ17" s="116"/>
      <c r="CR17" s="116"/>
      <c r="CS17" s="116"/>
      <c r="CT17" s="116"/>
      <c r="CU17" s="116"/>
      <c r="CV17" s="116"/>
      <c r="CW17" s="116"/>
      <c r="CX17" s="116"/>
      <c r="CY17" s="116"/>
      <c r="CZ17" s="116"/>
      <c r="DA17" s="116"/>
      <c r="DB17" s="116"/>
      <c r="DC17" s="116"/>
      <c r="DD17" s="116"/>
      <c r="DE17" s="116"/>
      <c r="DF17" s="116"/>
      <c r="DG17" s="116"/>
      <c r="DH17" s="116"/>
      <c r="DI17" s="116"/>
      <c r="DJ17" s="116"/>
      <c r="DK17" s="116"/>
      <c r="DL17" s="116"/>
      <c r="DM17" s="116"/>
      <c r="DN17" s="116"/>
      <c r="DO17" s="116"/>
      <c r="DP17" s="116"/>
      <c r="DQ17" s="116"/>
      <c r="DR17" s="116"/>
      <c r="DS17" s="116"/>
      <c r="DT17" s="116"/>
      <c r="DU17" s="116"/>
      <c r="DV17" s="116"/>
      <c r="DW17" s="116"/>
      <c r="DX17" s="116"/>
      <c r="DY17" s="116"/>
      <c r="DZ17" s="116"/>
      <c r="EA17" s="116"/>
      <c r="EB17" s="116"/>
      <c r="EC17" s="116"/>
      <c r="ED17" s="116"/>
      <c r="EE17" s="116"/>
      <c r="EF17" s="116"/>
      <c r="EG17" s="116"/>
      <c r="EH17" s="116"/>
      <c r="EI17" s="116"/>
      <c r="EJ17" s="116"/>
      <c r="EK17" s="116"/>
      <c r="EL17" s="116"/>
      <c r="EM17" s="116"/>
      <c r="EN17" s="116"/>
      <c r="EO17" s="116"/>
      <c r="EP17" s="116"/>
      <c r="EQ17" s="116"/>
      <c r="ER17" s="116"/>
      <c r="ES17" s="116"/>
      <c r="ET17" s="116"/>
      <c r="EU17" s="116"/>
      <c r="EV17" s="116"/>
      <c r="EW17" s="116"/>
      <c r="EX17" s="116"/>
      <c r="EY17" s="116"/>
      <c r="EZ17" s="116"/>
      <c r="FA17" s="116"/>
      <c r="FB17" s="116"/>
      <c r="FC17" s="116"/>
      <c r="FD17" s="116"/>
      <c r="FE17" s="116"/>
      <c r="FF17" s="116"/>
      <c r="FG17" s="116"/>
      <c r="FH17" s="116"/>
      <c r="FI17" s="116"/>
      <c r="FJ17" s="116"/>
      <c r="FK17" s="116"/>
      <c r="FL17" s="116"/>
      <c r="FM17" s="116"/>
      <c r="FN17" s="116"/>
      <c r="FO17" s="116"/>
      <c r="FP17" s="116"/>
      <c r="FQ17" s="116"/>
      <c r="FR17" s="116"/>
      <c r="FS17" s="116"/>
      <c r="FT17" s="116"/>
      <c r="FU17" s="116"/>
      <c r="FV17" s="116"/>
      <c r="FW17" s="116"/>
      <c r="FX17" s="116"/>
      <c r="FY17" s="116"/>
      <c r="FZ17" s="116"/>
      <c r="GA17" s="116"/>
      <c r="GB17" s="116"/>
      <c r="GC17" s="116"/>
      <c r="GD17" s="116"/>
      <c r="GE17" s="116"/>
      <c r="GF17" s="116"/>
      <c r="GG17" s="116"/>
      <c r="GH17" s="116"/>
      <c r="GI17" s="116"/>
      <c r="GJ17" s="116"/>
      <c r="GK17" s="116"/>
      <c r="GL17" s="116"/>
      <c r="GM17" s="116"/>
      <c r="GN17" s="116"/>
      <c r="GO17" s="116"/>
      <c r="GP17" s="116"/>
      <c r="GQ17" s="116"/>
      <c r="GR17" s="116"/>
      <c r="GS17" s="116"/>
      <c r="GT17" s="116"/>
      <c r="GU17" s="116"/>
      <c r="GV17" s="116"/>
      <c r="GW17" s="116"/>
      <c r="GX17" s="116"/>
      <c r="GY17" s="116"/>
      <c r="GZ17" s="116"/>
      <c r="HA17" s="116"/>
      <c r="HB17" s="116"/>
      <c r="HC17" s="116"/>
      <c r="HD17" s="116"/>
      <c r="HE17" s="116"/>
      <c r="HF17" s="116"/>
      <c r="HG17" s="116"/>
      <c r="HH17" s="116"/>
      <c r="HI17" s="116"/>
      <c r="HJ17" s="116"/>
      <c r="HK17" s="116"/>
      <c r="HL17" s="116"/>
      <c r="HM17" s="116"/>
      <c r="HN17" s="116"/>
      <c r="HO17" s="116"/>
      <c r="HP17" s="116"/>
      <c r="HQ17" s="116"/>
      <c r="HR17" s="116"/>
      <c r="HS17" s="116"/>
      <c r="HT17" s="116"/>
      <c r="HU17" s="116"/>
      <c r="HV17" s="116"/>
      <c r="HW17" s="116"/>
      <c r="HX17" s="116"/>
      <c r="HY17" s="116"/>
      <c r="HZ17" s="116"/>
      <c r="IA17" s="116"/>
      <c r="IB17" s="116"/>
      <c r="IC17" s="116"/>
      <c r="ID17" s="116"/>
      <c r="IE17" s="116"/>
      <c r="IF17" s="116"/>
      <c r="IG17" s="116"/>
      <c r="IH17" s="116"/>
      <c r="II17" s="116"/>
      <c r="IJ17" s="116"/>
      <c r="IK17" s="116"/>
      <c r="IL17" s="116"/>
      <c r="IM17" s="116"/>
      <c r="IN17" s="116"/>
      <c r="IO17" s="116"/>
    </row>
    <row r="18" s="113" customFormat="1" ht="19.5" customHeight="1" spans="1:249">
      <c r="A18" s="119">
        <v>1020103</v>
      </c>
      <c r="B18" s="120" t="s">
        <v>272</v>
      </c>
      <c r="C18" s="121"/>
      <c r="D18" s="121"/>
      <c r="E18" s="121"/>
      <c r="F18" s="116"/>
      <c r="G18" s="116"/>
      <c r="H18" s="116"/>
      <c r="I18" s="116"/>
      <c r="J18" s="116"/>
      <c r="K18" s="116"/>
      <c r="L18" s="116"/>
      <c r="M18" s="116"/>
      <c r="N18" s="116"/>
      <c r="O18" s="116"/>
      <c r="P18" s="116"/>
      <c r="Q18" s="116"/>
      <c r="R18" s="116"/>
      <c r="S18" s="116"/>
      <c r="T18" s="116"/>
      <c r="U18" s="116"/>
      <c r="V18" s="116"/>
      <c r="W18" s="116"/>
      <c r="X18" s="116"/>
      <c r="Y18" s="116"/>
      <c r="Z18" s="116"/>
      <c r="AA18" s="116"/>
      <c r="AB18" s="116"/>
      <c r="AC18" s="116"/>
      <c r="AD18" s="116"/>
      <c r="AE18" s="116"/>
      <c r="AF18" s="116"/>
      <c r="AG18" s="116"/>
      <c r="AH18" s="116"/>
      <c r="AI18" s="116"/>
      <c r="AJ18" s="116"/>
      <c r="AK18" s="116"/>
      <c r="AL18" s="116"/>
      <c r="AM18" s="116"/>
      <c r="AN18" s="116"/>
      <c r="AO18" s="116"/>
      <c r="AP18" s="116"/>
      <c r="AQ18" s="116"/>
      <c r="AR18" s="116"/>
      <c r="AS18" s="116"/>
      <c r="AT18" s="116"/>
      <c r="AU18" s="116"/>
      <c r="AV18" s="116"/>
      <c r="AW18" s="116"/>
      <c r="AX18" s="116"/>
      <c r="AY18" s="116"/>
      <c r="AZ18" s="116"/>
      <c r="BA18" s="116"/>
      <c r="BB18" s="116"/>
      <c r="BC18" s="116"/>
      <c r="BD18" s="116"/>
      <c r="BE18" s="116"/>
      <c r="BF18" s="116"/>
      <c r="BG18" s="116"/>
      <c r="BH18" s="116"/>
      <c r="BI18" s="116"/>
      <c r="BJ18" s="116"/>
      <c r="BK18" s="116"/>
      <c r="BL18" s="116"/>
      <c r="BM18" s="116"/>
      <c r="BN18" s="116"/>
      <c r="BO18" s="116"/>
      <c r="BP18" s="116"/>
      <c r="BQ18" s="116"/>
      <c r="BR18" s="116"/>
      <c r="BS18" s="116"/>
      <c r="BT18" s="116"/>
      <c r="BU18" s="116"/>
      <c r="BV18" s="116"/>
      <c r="BW18" s="116"/>
      <c r="BX18" s="116"/>
      <c r="BY18" s="116"/>
      <c r="BZ18" s="116"/>
      <c r="CA18" s="116"/>
      <c r="CB18" s="116"/>
      <c r="CC18" s="116"/>
      <c r="CD18" s="116"/>
      <c r="CE18" s="116"/>
      <c r="CF18" s="116"/>
      <c r="CG18" s="116"/>
      <c r="CH18" s="116"/>
      <c r="CI18" s="116"/>
      <c r="CJ18" s="116"/>
      <c r="CK18" s="116"/>
      <c r="CL18" s="116"/>
      <c r="CM18" s="116"/>
      <c r="CN18" s="116"/>
      <c r="CO18" s="116"/>
      <c r="CP18" s="116"/>
      <c r="CQ18" s="116"/>
      <c r="CR18" s="116"/>
      <c r="CS18" s="116"/>
      <c r="CT18" s="116"/>
      <c r="CU18" s="116"/>
      <c r="CV18" s="116"/>
      <c r="CW18" s="116"/>
      <c r="CX18" s="116"/>
      <c r="CY18" s="116"/>
      <c r="CZ18" s="116"/>
      <c r="DA18" s="116"/>
      <c r="DB18" s="116"/>
      <c r="DC18" s="116"/>
      <c r="DD18" s="116"/>
      <c r="DE18" s="116"/>
      <c r="DF18" s="116"/>
      <c r="DG18" s="116"/>
      <c r="DH18" s="116"/>
      <c r="DI18" s="116"/>
      <c r="DJ18" s="116"/>
      <c r="DK18" s="116"/>
      <c r="DL18" s="116"/>
      <c r="DM18" s="116"/>
      <c r="DN18" s="116"/>
      <c r="DO18" s="116"/>
      <c r="DP18" s="116"/>
      <c r="DQ18" s="116"/>
      <c r="DR18" s="116"/>
      <c r="DS18" s="116"/>
      <c r="DT18" s="116"/>
      <c r="DU18" s="116"/>
      <c r="DV18" s="116"/>
      <c r="DW18" s="116"/>
      <c r="DX18" s="116"/>
      <c r="DY18" s="116"/>
      <c r="DZ18" s="116"/>
      <c r="EA18" s="116"/>
      <c r="EB18" s="116"/>
      <c r="EC18" s="116"/>
      <c r="ED18" s="116"/>
      <c r="EE18" s="116"/>
      <c r="EF18" s="116"/>
      <c r="EG18" s="116"/>
      <c r="EH18" s="116"/>
      <c r="EI18" s="116"/>
      <c r="EJ18" s="116"/>
      <c r="EK18" s="116"/>
      <c r="EL18" s="116"/>
      <c r="EM18" s="116"/>
      <c r="EN18" s="116"/>
      <c r="EO18" s="116"/>
      <c r="EP18" s="116"/>
      <c r="EQ18" s="116"/>
      <c r="ER18" s="116"/>
      <c r="ES18" s="116"/>
      <c r="ET18" s="116"/>
      <c r="EU18" s="116"/>
      <c r="EV18" s="116"/>
      <c r="EW18" s="116"/>
      <c r="EX18" s="116"/>
      <c r="EY18" s="116"/>
      <c r="EZ18" s="116"/>
      <c r="FA18" s="116"/>
      <c r="FB18" s="116"/>
      <c r="FC18" s="116"/>
      <c r="FD18" s="116"/>
      <c r="FE18" s="116"/>
      <c r="FF18" s="116"/>
      <c r="FG18" s="116"/>
      <c r="FH18" s="116"/>
      <c r="FI18" s="116"/>
      <c r="FJ18" s="116"/>
      <c r="FK18" s="116"/>
      <c r="FL18" s="116"/>
      <c r="FM18" s="116"/>
      <c r="FN18" s="116"/>
      <c r="FO18" s="116"/>
      <c r="FP18" s="116"/>
      <c r="FQ18" s="116"/>
      <c r="FR18" s="116"/>
      <c r="FS18" s="116"/>
      <c r="FT18" s="116"/>
      <c r="FU18" s="116"/>
      <c r="FV18" s="116"/>
      <c r="FW18" s="116"/>
      <c r="FX18" s="116"/>
      <c r="FY18" s="116"/>
      <c r="FZ18" s="116"/>
      <c r="GA18" s="116"/>
      <c r="GB18" s="116"/>
      <c r="GC18" s="116"/>
      <c r="GD18" s="116"/>
      <c r="GE18" s="116"/>
      <c r="GF18" s="116"/>
      <c r="GG18" s="116"/>
      <c r="GH18" s="116"/>
      <c r="GI18" s="116"/>
      <c r="GJ18" s="116"/>
      <c r="GK18" s="116"/>
      <c r="GL18" s="116"/>
      <c r="GM18" s="116"/>
      <c r="GN18" s="116"/>
      <c r="GO18" s="116"/>
      <c r="GP18" s="116"/>
      <c r="GQ18" s="116"/>
      <c r="GR18" s="116"/>
      <c r="GS18" s="116"/>
      <c r="GT18" s="116"/>
      <c r="GU18" s="116"/>
      <c r="GV18" s="116"/>
      <c r="GW18" s="116"/>
      <c r="GX18" s="116"/>
      <c r="GY18" s="116"/>
      <c r="GZ18" s="116"/>
      <c r="HA18" s="116"/>
      <c r="HB18" s="116"/>
      <c r="HC18" s="116"/>
      <c r="HD18" s="116"/>
      <c r="HE18" s="116"/>
      <c r="HF18" s="116"/>
      <c r="HG18" s="116"/>
      <c r="HH18" s="116"/>
      <c r="HI18" s="116"/>
      <c r="HJ18" s="116"/>
      <c r="HK18" s="116"/>
      <c r="HL18" s="116"/>
      <c r="HM18" s="116"/>
      <c r="HN18" s="116"/>
      <c r="HO18" s="116"/>
      <c r="HP18" s="116"/>
      <c r="HQ18" s="116"/>
      <c r="HR18" s="116"/>
      <c r="HS18" s="116"/>
      <c r="HT18" s="116"/>
      <c r="HU18" s="116"/>
      <c r="HV18" s="116"/>
      <c r="HW18" s="116"/>
      <c r="HX18" s="116"/>
      <c r="HY18" s="116"/>
      <c r="HZ18" s="116"/>
      <c r="IA18" s="116"/>
      <c r="IB18" s="116"/>
      <c r="IC18" s="116"/>
      <c r="ID18" s="116"/>
      <c r="IE18" s="116"/>
      <c r="IF18" s="116"/>
      <c r="IG18" s="116"/>
      <c r="IH18" s="116"/>
      <c r="II18" s="116"/>
      <c r="IJ18" s="116"/>
      <c r="IK18" s="116"/>
      <c r="IL18" s="116"/>
      <c r="IM18" s="116"/>
      <c r="IN18" s="116"/>
      <c r="IO18" s="116"/>
    </row>
    <row r="19" s="113" customFormat="1" ht="19.5" customHeight="1" spans="1:249">
      <c r="A19" s="119"/>
      <c r="B19" s="121"/>
      <c r="C19" s="121"/>
      <c r="D19" s="121"/>
      <c r="E19" s="121"/>
      <c r="F19" s="116"/>
      <c r="G19" s="116"/>
      <c r="H19" s="116"/>
      <c r="I19" s="116"/>
      <c r="J19" s="116"/>
      <c r="K19" s="116"/>
      <c r="L19" s="116"/>
      <c r="M19" s="116"/>
      <c r="N19" s="116"/>
      <c r="O19" s="116"/>
      <c r="P19" s="116"/>
      <c r="Q19" s="116"/>
      <c r="R19" s="116"/>
      <c r="S19" s="116"/>
      <c r="T19" s="116"/>
      <c r="U19" s="116"/>
      <c r="V19" s="116"/>
      <c r="W19" s="116"/>
      <c r="X19" s="116"/>
      <c r="Y19" s="116"/>
      <c r="Z19" s="116"/>
      <c r="AA19" s="116"/>
      <c r="AB19" s="116"/>
      <c r="AC19" s="116"/>
      <c r="AD19" s="116"/>
      <c r="AE19" s="116"/>
      <c r="AF19" s="116"/>
      <c r="AG19" s="116"/>
      <c r="AH19" s="116"/>
      <c r="AI19" s="116"/>
      <c r="AJ19" s="116"/>
      <c r="AK19" s="116"/>
      <c r="AL19" s="116"/>
      <c r="AM19" s="116"/>
      <c r="AN19" s="116"/>
      <c r="AO19" s="116"/>
      <c r="AP19" s="116"/>
      <c r="AQ19" s="116"/>
      <c r="AR19" s="116"/>
      <c r="AS19" s="116"/>
      <c r="AT19" s="116"/>
      <c r="AU19" s="116"/>
      <c r="AV19" s="116"/>
      <c r="AW19" s="116"/>
      <c r="AX19" s="116"/>
      <c r="AY19" s="116"/>
      <c r="AZ19" s="116"/>
      <c r="BA19" s="116"/>
      <c r="BB19" s="116"/>
      <c r="BC19" s="116"/>
      <c r="BD19" s="116"/>
      <c r="BE19" s="116"/>
      <c r="BF19" s="116"/>
      <c r="BG19" s="116"/>
      <c r="BH19" s="116"/>
      <c r="BI19" s="116"/>
      <c r="BJ19" s="116"/>
      <c r="BK19" s="116"/>
      <c r="BL19" s="116"/>
      <c r="BM19" s="116"/>
      <c r="BN19" s="116"/>
      <c r="BO19" s="116"/>
      <c r="BP19" s="116"/>
      <c r="BQ19" s="116"/>
      <c r="BR19" s="116"/>
      <c r="BS19" s="116"/>
      <c r="BT19" s="116"/>
      <c r="BU19" s="116"/>
      <c r="BV19" s="116"/>
      <c r="BW19" s="116"/>
      <c r="BX19" s="116"/>
      <c r="BY19" s="116"/>
      <c r="BZ19" s="116"/>
      <c r="CA19" s="116"/>
      <c r="CB19" s="116"/>
      <c r="CC19" s="116"/>
      <c r="CD19" s="116"/>
      <c r="CE19" s="116"/>
      <c r="CF19" s="116"/>
      <c r="CG19" s="116"/>
      <c r="CH19" s="116"/>
      <c r="CI19" s="116"/>
      <c r="CJ19" s="116"/>
      <c r="CK19" s="116"/>
      <c r="CL19" s="116"/>
      <c r="CM19" s="116"/>
      <c r="CN19" s="116"/>
      <c r="CO19" s="116"/>
      <c r="CP19" s="116"/>
      <c r="CQ19" s="116"/>
      <c r="CR19" s="116"/>
      <c r="CS19" s="116"/>
      <c r="CT19" s="116"/>
      <c r="CU19" s="116"/>
      <c r="CV19" s="116"/>
      <c r="CW19" s="116"/>
      <c r="CX19" s="116"/>
      <c r="CY19" s="116"/>
      <c r="CZ19" s="116"/>
      <c r="DA19" s="116"/>
      <c r="DB19" s="116"/>
      <c r="DC19" s="116"/>
      <c r="DD19" s="116"/>
      <c r="DE19" s="116"/>
      <c r="DF19" s="116"/>
      <c r="DG19" s="116"/>
      <c r="DH19" s="116"/>
      <c r="DI19" s="116"/>
      <c r="DJ19" s="116"/>
      <c r="DK19" s="116"/>
      <c r="DL19" s="116"/>
      <c r="DM19" s="116"/>
      <c r="DN19" s="116"/>
      <c r="DO19" s="116"/>
      <c r="DP19" s="116"/>
      <c r="DQ19" s="116"/>
      <c r="DR19" s="116"/>
      <c r="DS19" s="116"/>
      <c r="DT19" s="116"/>
      <c r="DU19" s="116"/>
      <c r="DV19" s="116"/>
      <c r="DW19" s="116"/>
      <c r="DX19" s="116"/>
      <c r="DY19" s="116"/>
      <c r="DZ19" s="116"/>
      <c r="EA19" s="116"/>
      <c r="EB19" s="116"/>
      <c r="EC19" s="116"/>
      <c r="ED19" s="116"/>
      <c r="EE19" s="116"/>
      <c r="EF19" s="116"/>
      <c r="EG19" s="116"/>
      <c r="EH19" s="116"/>
      <c r="EI19" s="116"/>
      <c r="EJ19" s="116"/>
      <c r="EK19" s="116"/>
      <c r="EL19" s="116"/>
      <c r="EM19" s="116"/>
      <c r="EN19" s="116"/>
      <c r="EO19" s="116"/>
      <c r="EP19" s="116"/>
      <c r="EQ19" s="116"/>
      <c r="ER19" s="116"/>
      <c r="ES19" s="116"/>
      <c r="ET19" s="116"/>
      <c r="EU19" s="116"/>
      <c r="EV19" s="116"/>
      <c r="EW19" s="116"/>
      <c r="EX19" s="116"/>
      <c r="EY19" s="116"/>
      <c r="EZ19" s="116"/>
      <c r="FA19" s="116"/>
      <c r="FB19" s="116"/>
      <c r="FC19" s="116"/>
      <c r="FD19" s="116"/>
      <c r="FE19" s="116"/>
      <c r="FF19" s="116"/>
      <c r="FG19" s="116"/>
      <c r="FH19" s="116"/>
      <c r="FI19" s="116"/>
      <c r="FJ19" s="116"/>
      <c r="FK19" s="116"/>
      <c r="FL19" s="116"/>
      <c r="FM19" s="116"/>
      <c r="FN19" s="116"/>
      <c r="FO19" s="116"/>
      <c r="FP19" s="116"/>
      <c r="FQ19" s="116"/>
      <c r="FR19" s="116"/>
      <c r="FS19" s="116"/>
      <c r="FT19" s="116"/>
      <c r="FU19" s="116"/>
      <c r="FV19" s="116"/>
      <c r="FW19" s="116"/>
      <c r="FX19" s="116"/>
      <c r="FY19" s="116"/>
      <c r="FZ19" s="116"/>
      <c r="GA19" s="116"/>
      <c r="GB19" s="116"/>
      <c r="GC19" s="116"/>
      <c r="GD19" s="116"/>
      <c r="GE19" s="116"/>
      <c r="GF19" s="116"/>
      <c r="GG19" s="116"/>
      <c r="GH19" s="116"/>
      <c r="GI19" s="116"/>
      <c r="GJ19" s="116"/>
      <c r="GK19" s="116"/>
      <c r="GL19" s="116"/>
      <c r="GM19" s="116"/>
      <c r="GN19" s="116"/>
      <c r="GO19" s="116"/>
      <c r="GP19" s="116"/>
      <c r="GQ19" s="116"/>
      <c r="GR19" s="116"/>
      <c r="GS19" s="116"/>
      <c r="GT19" s="116"/>
      <c r="GU19" s="116"/>
      <c r="GV19" s="116"/>
      <c r="GW19" s="116"/>
      <c r="GX19" s="116"/>
      <c r="GY19" s="116"/>
      <c r="GZ19" s="116"/>
      <c r="HA19" s="116"/>
      <c r="HB19" s="116"/>
      <c r="HC19" s="116"/>
      <c r="HD19" s="116"/>
      <c r="HE19" s="116"/>
      <c r="HF19" s="116"/>
      <c r="HG19" s="116"/>
      <c r="HH19" s="116"/>
      <c r="HI19" s="116"/>
      <c r="HJ19" s="116"/>
      <c r="HK19" s="116"/>
      <c r="HL19" s="116"/>
      <c r="HM19" s="116"/>
      <c r="HN19" s="116"/>
      <c r="HO19" s="116"/>
      <c r="HP19" s="116"/>
      <c r="HQ19" s="116"/>
      <c r="HR19" s="116"/>
      <c r="HS19" s="116"/>
      <c r="HT19" s="116"/>
      <c r="HU19" s="116"/>
      <c r="HV19" s="116"/>
      <c r="HW19" s="116"/>
      <c r="HX19" s="116"/>
      <c r="HY19" s="116"/>
      <c r="HZ19" s="116"/>
      <c r="IA19" s="116"/>
      <c r="IB19" s="116"/>
      <c r="IC19" s="116"/>
      <c r="ID19" s="116"/>
      <c r="IE19" s="116"/>
      <c r="IF19" s="116"/>
      <c r="IG19" s="116"/>
      <c r="IH19" s="116"/>
      <c r="II19" s="116"/>
      <c r="IJ19" s="116"/>
      <c r="IK19" s="116"/>
      <c r="IL19" s="116"/>
      <c r="IM19" s="116"/>
      <c r="IN19" s="116"/>
      <c r="IO19" s="116"/>
    </row>
    <row r="20" s="113" customFormat="1" ht="19.5" customHeight="1" spans="1:249">
      <c r="A20" s="119">
        <v>10211</v>
      </c>
      <c r="B20" s="120" t="s">
        <v>273</v>
      </c>
      <c r="C20" s="121"/>
      <c r="D20" s="121"/>
      <c r="E20" s="121"/>
      <c r="F20" s="116"/>
      <c r="G20" s="116"/>
      <c r="H20" s="116"/>
      <c r="I20" s="116"/>
      <c r="J20" s="116"/>
      <c r="K20" s="116"/>
      <c r="L20" s="116"/>
      <c r="M20" s="116"/>
      <c r="N20" s="116"/>
      <c r="O20" s="116"/>
      <c r="P20" s="116"/>
      <c r="Q20" s="116"/>
      <c r="R20" s="116"/>
      <c r="S20" s="116"/>
      <c r="T20" s="116"/>
      <c r="U20" s="116"/>
      <c r="V20" s="116"/>
      <c r="W20" s="116"/>
      <c r="X20" s="116"/>
      <c r="Y20" s="116"/>
      <c r="Z20" s="116"/>
      <c r="AA20" s="116"/>
      <c r="AB20" s="116"/>
      <c r="AC20" s="116"/>
      <c r="AD20" s="116"/>
      <c r="AE20" s="116"/>
      <c r="AF20" s="116"/>
      <c r="AG20" s="116"/>
      <c r="AH20" s="116"/>
      <c r="AI20" s="116"/>
      <c r="AJ20" s="116"/>
      <c r="AK20" s="116"/>
      <c r="AL20" s="116"/>
      <c r="AM20" s="116"/>
      <c r="AN20" s="116"/>
      <c r="AO20" s="116"/>
      <c r="AP20" s="116"/>
      <c r="AQ20" s="116"/>
      <c r="AR20" s="116"/>
      <c r="AS20" s="116"/>
      <c r="AT20" s="116"/>
      <c r="AU20" s="116"/>
      <c r="AV20" s="116"/>
      <c r="AW20" s="116"/>
      <c r="AX20" s="116"/>
      <c r="AY20" s="116"/>
      <c r="AZ20" s="116"/>
      <c r="BA20" s="116"/>
      <c r="BB20" s="116"/>
      <c r="BC20" s="116"/>
      <c r="BD20" s="116"/>
      <c r="BE20" s="116"/>
      <c r="BF20" s="116"/>
      <c r="BG20" s="116"/>
      <c r="BH20" s="116"/>
      <c r="BI20" s="116"/>
      <c r="BJ20" s="116"/>
      <c r="BK20" s="116"/>
      <c r="BL20" s="116"/>
      <c r="BM20" s="116"/>
      <c r="BN20" s="116"/>
      <c r="BO20" s="116"/>
      <c r="BP20" s="116"/>
      <c r="BQ20" s="116"/>
      <c r="BR20" s="116"/>
      <c r="BS20" s="116"/>
      <c r="BT20" s="116"/>
      <c r="BU20" s="116"/>
      <c r="BV20" s="116"/>
      <c r="BW20" s="116"/>
      <c r="BX20" s="116"/>
      <c r="BY20" s="116"/>
      <c r="BZ20" s="116"/>
      <c r="CA20" s="116"/>
      <c r="CB20" s="116"/>
      <c r="CC20" s="116"/>
      <c r="CD20" s="116"/>
      <c r="CE20" s="116"/>
      <c r="CF20" s="116"/>
      <c r="CG20" s="116"/>
      <c r="CH20" s="116"/>
      <c r="CI20" s="116"/>
      <c r="CJ20" s="116"/>
      <c r="CK20" s="116"/>
      <c r="CL20" s="116"/>
      <c r="CM20" s="116"/>
      <c r="CN20" s="116"/>
      <c r="CO20" s="116"/>
      <c r="CP20" s="116"/>
      <c r="CQ20" s="116"/>
      <c r="CR20" s="116"/>
      <c r="CS20" s="116"/>
      <c r="CT20" s="116"/>
      <c r="CU20" s="116"/>
      <c r="CV20" s="116"/>
      <c r="CW20" s="116"/>
      <c r="CX20" s="116"/>
      <c r="CY20" s="116"/>
      <c r="CZ20" s="116"/>
      <c r="DA20" s="116"/>
      <c r="DB20" s="116"/>
      <c r="DC20" s="116"/>
      <c r="DD20" s="116"/>
      <c r="DE20" s="116"/>
      <c r="DF20" s="116"/>
      <c r="DG20" s="116"/>
      <c r="DH20" s="116"/>
      <c r="DI20" s="116"/>
      <c r="DJ20" s="116"/>
      <c r="DK20" s="116"/>
      <c r="DL20" s="116"/>
      <c r="DM20" s="116"/>
      <c r="DN20" s="116"/>
      <c r="DO20" s="116"/>
      <c r="DP20" s="116"/>
      <c r="DQ20" s="116"/>
      <c r="DR20" s="116"/>
      <c r="DS20" s="116"/>
      <c r="DT20" s="116"/>
      <c r="DU20" s="116"/>
      <c r="DV20" s="116"/>
      <c r="DW20" s="116"/>
      <c r="DX20" s="116"/>
      <c r="DY20" s="116"/>
      <c r="DZ20" s="116"/>
      <c r="EA20" s="116"/>
      <c r="EB20" s="116"/>
      <c r="EC20" s="116"/>
      <c r="ED20" s="116"/>
      <c r="EE20" s="116"/>
      <c r="EF20" s="116"/>
      <c r="EG20" s="116"/>
      <c r="EH20" s="116"/>
      <c r="EI20" s="116"/>
      <c r="EJ20" s="116"/>
      <c r="EK20" s="116"/>
      <c r="EL20" s="116"/>
      <c r="EM20" s="116"/>
      <c r="EN20" s="116"/>
      <c r="EO20" s="116"/>
      <c r="EP20" s="116"/>
      <c r="EQ20" s="116"/>
      <c r="ER20" s="116"/>
      <c r="ES20" s="116"/>
      <c r="ET20" s="116"/>
      <c r="EU20" s="116"/>
      <c r="EV20" s="116"/>
      <c r="EW20" s="116"/>
      <c r="EX20" s="116"/>
      <c r="EY20" s="116"/>
      <c r="EZ20" s="116"/>
      <c r="FA20" s="116"/>
      <c r="FB20" s="116"/>
      <c r="FC20" s="116"/>
      <c r="FD20" s="116"/>
      <c r="FE20" s="116"/>
      <c r="FF20" s="116"/>
      <c r="FG20" s="116"/>
      <c r="FH20" s="116"/>
      <c r="FI20" s="116"/>
      <c r="FJ20" s="116"/>
      <c r="FK20" s="116"/>
      <c r="FL20" s="116"/>
      <c r="FM20" s="116"/>
      <c r="FN20" s="116"/>
      <c r="FO20" s="116"/>
      <c r="FP20" s="116"/>
      <c r="FQ20" s="116"/>
      <c r="FR20" s="116"/>
      <c r="FS20" s="116"/>
      <c r="FT20" s="116"/>
      <c r="FU20" s="116"/>
      <c r="FV20" s="116"/>
      <c r="FW20" s="116"/>
      <c r="FX20" s="116"/>
      <c r="FY20" s="116"/>
      <c r="FZ20" s="116"/>
      <c r="GA20" s="116"/>
      <c r="GB20" s="116"/>
      <c r="GC20" s="116"/>
      <c r="GD20" s="116"/>
      <c r="GE20" s="116"/>
      <c r="GF20" s="116"/>
      <c r="GG20" s="116"/>
      <c r="GH20" s="116"/>
      <c r="GI20" s="116"/>
      <c r="GJ20" s="116"/>
      <c r="GK20" s="116"/>
      <c r="GL20" s="116"/>
      <c r="GM20" s="116"/>
      <c r="GN20" s="116"/>
      <c r="GO20" s="116"/>
      <c r="GP20" s="116"/>
      <c r="GQ20" s="116"/>
      <c r="GR20" s="116"/>
      <c r="GS20" s="116"/>
      <c r="GT20" s="116"/>
      <c r="GU20" s="116"/>
      <c r="GV20" s="116"/>
      <c r="GW20" s="116"/>
      <c r="GX20" s="116"/>
      <c r="GY20" s="116"/>
      <c r="GZ20" s="116"/>
      <c r="HA20" s="116"/>
      <c r="HB20" s="116"/>
      <c r="HC20" s="116"/>
      <c r="HD20" s="116"/>
      <c r="HE20" s="116"/>
      <c r="HF20" s="116"/>
      <c r="HG20" s="116"/>
      <c r="HH20" s="116"/>
      <c r="HI20" s="116"/>
      <c r="HJ20" s="116"/>
      <c r="HK20" s="116"/>
      <c r="HL20" s="116"/>
      <c r="HM20" s="116"/>
      <c r="HN20" s="116"/>
      <c r="HO20" s="116"/>
      <c r="HP20" s="116"/>
      <c r="HQ20" s="116"/>
      <c r="HR20" s="116"/>
      <c r="HS20" s="116"/>
      <c r="HT20" s="116"/>
      <c r="HU20" s="116"/>
      <c r="HV20" s="116"/>
      <c r="HW20" s="116"/>
      <c r="HX20" s="116"/>
      <c r="HY20" s="116"/>
      <c r="HZ20" s="116"/>
      <c r="IA20" s="116"/>
      <c r="IB20" s="116"/>
      <c r="IC20" s="116"/>
      <c r="ID20" s="116"/>
      <c r="IE20" s="116"/>
      <c r="IF20" s="116"/>
      <c r="IG20" s="116"/>
      <c r="IH20" s="116"/>
      <c r="II20" s="116"/>
      <c r="IJ20" s="116"/>
      <c r="IK20" s="116"/>
      <c r="IL20" s="116"/>
      <c r="IM20" s="116"/>
      <c r="IN20" s="116"/>
      <c r="IO20" s="116"/>
    </row>
    <row r="21" s="113" customFormat="1" ht="19.5" customHeight="1" spans="1:249">
      <c r="A21" s="119"/>
      <c r="B21" s="121"/>
      <c r="C21" s="121"/>
      <c r="D21" s="121"/>
      <c r="E21" s="121"/>
      <c r="F21" s="116"/>
      <c r="G21" s="116"/>
      <c r="H21" s="116"/>
      <c r="I21" s="116"/>
      <c r="J21" s="116"/>
      <c r="K21" s="116"/>
      <c r="L21" s="116"/>
      <c r="M21" s="116"/>
      <c r="N21" s="116"/>
      <c r="O21" s="116"/>
      <c r="P21" s="116"/>
      <c r="Q21" s="116"/>
      <c r="R21" s="116"/>
      <c r="S21" s="116"/>
      <c r="T21" s="116"/>
      <c r="U21" s="116"/>
      <c r="V21" s="116"/>
      <c r="W21" s="116"/>
      <c r="X21" s="116"/>
      <c r="Y21" s="116"/>
      <c r="Z21" s="116"/>
      <c r="AA21" s="116"/>
      <c r="AB21" s="116"/>
      <c r="AC21" s="116"/>
      <c r="AD21" s="116"/>
      <c r="AE21" s="116"/>
      <c r="AF21" s="116"/>
      <c r="AG21" s="116"/>
      <c r="AH21" s="116"/>
      <c r="AI21" s="116"/>
      <c r="AJ21" s="116"/>
      <c r="AK21" s="116"/>
      <c r="AL21" s="116"/>
      <c r="AM21" s="116"/>
      <c r="AN21" s="116"/>
      <c r="AO21" s="116"/>
      <c r="AP21" s="116"/>
      <c r="AQ21" s="116"/>
      <c r="AR21" s="116"/>
      <c r="AS21" s="116"/>
      <c r="AT21" s="116"/>
      <c r="AU21" s="116"/>
      <c r="AV21" s="116"/>
      <c r="AW21" s="116"/>
      <c r="AX21" s="116"/>
      <c r="AY21" s="116"/>
      <c r="AZ21" s="116"/>
      <c r="BA21" s="116"/>
      <c r="BB21" s="116"/>
      <c r="BC21" s="116"/>
      <c r="BD21" s="116"/>
      <c r="BE21" s="116"/>
      <c r="BF21" s="116"/>
      <c r="BG21" s="116"/>
      <c r="BH21" s="116"/>
      <c r="BI21" s="116"/>
      <c r="BJ21" s="116"/>
      <c r="BK21" s="116"/>
      <c r="BL21" s="116"/>
      <c r="BM21" s="116"/>
      <c r="BN21" s="116"/>
      <c r="BO21" s="116"/>
      <c r="BP21" s="116"/>
      <c r="BQ21" s="116"/>
      <c r="BR21" s="116"/>
      <c r="BS21" s="116"/>
      <c r="BT21" s="116"/>
      <c r="BU21" s="116"/>
      <c r="BV21" s="116"/>
      <c r="BW21" s="116"/>
      <c r="BX21" s="116"/>
      <c r="BY21" s="116"/>
      <c r="BZ21" s="116"/>
      <c r="CA21" s="116"/>
      <c r="CB21" s="116"/>
      <c r="CC21" s="116"/>
      <c r="CD21" s="116"/>
      <c r="CE21" s="116"/>
      <c r="CF21" s="116"/>
      <c r="CG21" s="116"/>
      <c r="CH21" s="116"/>
      <c r="CI21" s="116"/>
      <c r="CJ21" s="116"/>
      <c r="CK21" s="116"/>
      <c r="CL21" s="116"/>
      <c r="CM21" s="116"/>
      <c r="CN21" s="116"/>
      <c r="CO21" s="116"/>
      <c r="CP21" s="116"/>
      <c r="CQ21" s="116"/>
      <c r="CR21" s="116"/>
      <c r="CS21" s="116"/>
      <c r="CT21" s="116"/>
      <c r="CU21" s="116"/>
      <c r="CV21" s="116"/>
      <c r="CW21" s="116"/>
      <c r="CX21" s="116"/>
      <c r="CY21" s="116"/>
      <c r="CZ21" s="116"/>
      <c r="DA21" s="116"/>
      <c r="DB21" s="116"/>
      <c r="DC21" s="116"/>
      <c r="DD21" s="116"/>
      <c r="DE21" s="116"/>
      <c r="DF21" s="116"/>
      <c r="DG21" s="116"/>
      <c r="DH21" s="116"/>
      <c r="DI21" s="116"/>
      <c r="DJ21" s="116"/>
      <c r="DK21" s="116"/>
      <c r="DL21" s="116"/>
      <c r="DM21" s="116"/>
      <c r="DN21" s="116"/>
      <c r="DO21" s="116"/>
      <c r="DP21" s="116"/>
      <c r="DQ21" s="116"/>
      <c r="DR21" s="116"/>
      <c r="DS21" s="116"/>
      <c r="DT21" s="116"/>
      <c r="DU21" s="116"/>
      <c r="DV21" s="116"/>
      <c r="DW21" s="116"/>
      <c r="DX21" s="116"/>
      <c r="DY21" s="116"/>
      <c r="DZ21" s="116"/>
      <c r="EA21" s="116"/>
      <c r="EB21" s="116"/>
      <c r="EC21" s="116"/>
      <c r="ED21" s="116"/>
      <c r="EE21" s="116"/>
      <c r="EF21" s="116"/>
      <c r="EG21" s="116"/>
      <c r="EH21" s="116"/>
      <c r="EI21" s="116"/>
      <c r="EJ21" s="116"/>
      <c r="EK21" s="116"/>
      <c r="EL21" s="116"/>
      <c r="EM21" s="116"/>
      <c r="EN21" s="116"/>
      <c r="EO21" s="116"/>
      <c r="EP21" s="116"/>
      <c r="EQ21" s="116"/>
      <c r="ER21" s="116"/>
      <c r="ES21" s="116"/>
      <c r="ET21" s="116"/>
      <c r="EU21" s="116"/>
      <c r="EV21" s="116"/>
      <c r="EW21" s="116"/>
      <c r="EX21" s="116"/>
      <c r="EY21" s="116"/>
      <c r="EZ21" s="116"/>
      <c r="FA21" s="116"/>
      <c r="FB21" s="116"/>
      <c r="FC21" s="116"/>
      <c r="FD21" s="116"/>
      <c r="FE21" s="116"/>
      <c r="FF21" s="116"/>
      <c r="FG21" s="116"/>
      <c r="FH21" s="116"/>
      <c r="FI21" s="116"/>
      <c r="FJ21" s="116"/>
      <c r="FK21" s="116"/>
      <c r="FL21" s="116"/>
      <c r="FM21" s="116"/>
      <c r="FN21" s="116"/>
      <c r="FO21" s="116"/>
      <c r="FP21" s="116"/>
      <c r="FQ21" s="116"/>
      <c r="FR21" s="116"/>
      <c r="FS21" s="116"/>
      <c r="FT21" s="116"/>
      <c r="FU21" s="116"/>
      <c r="FV21" s="116"/>
      <c r="FW21" s="116"/>
      <c r="FX21" s="116"/>
      <c r="FY21" s="116"/>
      <c r="FZ21" s="116"/>
      <c r="GA21" s="116"/>
      <c r="GB21" s="116"/>
      <c r="GC21" s="116"/>
      <c r="GD21" s="116"/>
      <c r="GE21" s="116"/>
      <c r="GF21" s="116"/>
      <c r="GG21" s="116"/>
      <c r="GH21" s="116"/>
      <c r="GI21" s="116"/>
      <c r="GJ21" s="116"/>
      <c r="GK21" s="116"/>
      <c r="GL21" s="116"/>
      <c r="GM21" s="116"/>
      <c r="GN21" s="116"/>
      <c r="GO21" s="116"/>
      <c r="GP21" s="116"/>
      <c r="GQ21" s="116"/>
      <c r="GR21" s="116"/>
      <c r="GS21" s="116"/>
      <c r="GT21" s="116"/>
      <c r="GU21" s="116"/>
      <c r="GV21" s="116"/>
      <c r="GW21" s="116"/>
      <c r="GX21" s="116"/>
      <c r="GY21" s="116"/>
      <c r="GZ21" s="116"/>
      <c r="HA21" s="116"/>
      <c r="HB21" s="116"/>
      <c r="HC21" s="116"/>
      <c r="HD21" s="116"/>
      <c r="HE21" s="116"/>
      <c r="HF21" s="116"/>
      <c r="HG21" s="116"/>
      <c r="HH21" s="116"/>
      <c r="HI21" s="116"/>
      <c r="HJ21" s="116"/>
      <c r="HK21" s="116"/>
      <c r="HL21" s="116"/>
      <c r="HM21" s="116"/>
      <c r="HN21" s="116"/>
      <c r="HO21" s="116"/>
      <c r="HP21" s="116"/>
      <c r="HQ21" s="116"/>
      <c r="HR21" s="116"/>
      <c r="HS21" s="116"/>
      <c r="HT21" s="116"/>
      <c r="HU21" s="116"/>
      <c r="HV21" s="116"/>
      <c r="HW21" s="116"/>
      <c r="HX21" s="116"/>
      <c r="HY21" s="116"/>
      <c r="HZ21" s="116"/>
      <c r="IA21" s="116"/>
      <c r="IB21" s="116"/>
      <c r="IC21" s="116"/>
      <c r="ID21" s="116"/>
      <c r="IE21" s="116"/>
      <c r="IF21" s="116"/>
      <c r="IG21" s="116"/>
      <c r="IH21" s="116"/>
      <c r="II21" s="116"/>
      <c r="IJ21" s="116"/>
      <c r="IK21" s="116"/>
      <c r="IL21" s="116"/>
      <c r="IM21" s="116"/>
      <c r="IN21" s="116"/>
      <c r="IO21" s="116"/>
    </row>
    <row r="22" s="113" customFormat="1" ht="19.5" customHeight="1" spans="1:249">
      <c r="A22" s="119">
        <v>1021101</v>
      </c>
      <c r="B22" s="120" t="s">
        <v>274</v>
      </c>
      <c r="C22" s="121"/>
      <c r="D22" s="121"/>
      <c r="E22" s="121"/>
      <c r="F22" s="116"/>
      <c r="G22" s="116"/>
      <c r="H22" s="116"/>
      <c r="I22" s="116"/>
      <c r="J22" s="116"/>
      <c r="K22" s="116"/>
      <c r="L22" s="116"/>
      <c r="M22" s="116"/>
      <c r="N22" s="116"/>
      <c r="O22" s="116"/>
      <c r="P22" s="116"/>
      <c r="Q22" s="116"/>
      <c r="R22" s="116"/>
      <c r="S22" s="116"/>
      <c r="T22" s="116"/>
      <c r="U22" s="116"/>
      <c r="V22" s="116"/>
      <c r="W22" s="116"/>
      <c r="X22" s="116"/>
      <c r="Y22" s="116"/>
      <c r="Z22" s="116"/>
      <c r="AA22" s="116"/>
      <c r="AB22" s="116"/>
      <c r="AC22" s="116"/>
      <c r="AD22" s="116"/>
      <c r="AE22" s="116"/>
      <c r="AF22" s="116"/>
      <c r="AG22" s="116"/>
      <c r="AH22" s="116"/>
      <c r="AI22" s="116"/>
      <c r="AJ22" s="116"/>
      <c r="AK22" s="116"/>
      <c r="AL22" s="116"/>
      <c r="AM22" s="116"/>
      <c r="AN22" s="116"/>
      <c r="AO22" s="116"/>
      <c r="AP22" s="116"/>
      <c r="AQ22" s="116"/>
      <c r="AR22" s="116"/>
      <c r="AS22" s="116"/>
      <c r="AT22" s="116"/>
      <c r="AU22" s="116"/>
      <c r="AV22" s="116"/>
      <c r="AW22" s="116"/>
      <c r="AX22" s="116"/>
      <c r="AY22" s="116"/>
      <c r="AZ22" s="116"/>
      <c r="BA22" s="116"/>
      <c r="BB22" s="116"/>
      <c r="BC22" s="116"/>
      <c r="BD22" s="116"/>
      <c r="BE22" s="116"/>
      <c r="BF22" s="116"/>
      <c r="BG22" s="116"/>
      <c r="BH22" s="116"/>
      <c r="BI22" s="116"/>
      <c r="BJ22" s="116"/>
      <c r="BK22" s="116"/>
      <c r="BL22" s="116"/>
      <c r="BM22" s="116"/>
      <c r="BN22" s="116"/>
      <c r="BO22" s="116"/>
      <c r="BP22" s="116"/>
      <c r="BQ22" s="116"/>
      <c r="BR22" s="116"/>
      <c r="BS22" s="116"/>
      <c r="BT22" s="116"/>
      <c r="BU22" s="116"/>
      <c r="BV22" s="116"/>
      <c r="BW22" s="116"/>
      <c r="BX22" s="116"/>
      <c r="BY22" s="116"/>
      <c r="BZ22" s="116"/>
      <c r="CA22" s="116"/>
      <c r="CB22" s="116"/>
      <c r="CC22" s="116"/>
      <c r="CD22" s="116"/>
      <c r="CE22" s="116"/>
      <c r="CF22" s="116"/>
      <c r="CG22" s="116"/>
      <c r="CH22" s="116"/>
      <c r="CI22" s="116"/>
      <c r="CJ22" s="116"/>
      <c r="CK22" s="116"/>
      <c r="CL22" s="116"/>
      <c r="CM22" s="116"/>
      <c r="CN22" s="116"/>
      <c r="CO22" s="116"/>
      <c r="CP22" s="116"/>
      <c r="CQ22" s="116"/>
      <c r="CR22" s="116"/>
      <c r="CS22" s="116"/>
      <c r="CT22" s="116"/>
      <c r="CU22" s="116"/>
      <c r="CV22" s="116"/>
      <c r="CW22" s="116"/>
      <c r="CX22" s="116"/>
      <c r="CY22" s="116"/>
      <c r="CZ22" s="116"/>
      <c r="DA22" s="116"/>
      <c r="DB22" s="116"/>
      <c r="DC22" s="116"/>
      <c r="DD22" s="116"/>
      <c r="DE22" s="116"/>
      <c r="DF22" s="116"/>
      <c r="DG22" s="116"/>
      <c r="DH22" s="116"/>
      <c r="DI22" s="116"/>
      <c r="DJ22" s="116"/>
      <c r="DK22" s="116"/>
      <c r="DL22" s="116"/>
      <c r="DM22" s="116"/>
      <c r="DN22" s="116"/>
      <c r="DO22" s="116"/>
      <c r="DP22" s="116"/>
      <c r="DQ22" s="116"/>
      <c r="DR22" s="116"/>
      <c r="DS22" s="116"/>
      <c r="DT22" s="116"/>
      <c r="DU22" s="116"/>
      <c r="DV22" s="116"/>
      <c r="DW22" s="116"/>
      <c r="DX22" s="116"/>
      <c r="DY22" s="116"/>
      <c r="DZ22" s="116"/>
      <c r="EA22" s="116"/>
      <c r="EB22" s="116"/>
      <c r="EC22" s="116"/>
      <c r="ED22" s="116"/>
      <c r="EE22" s="116"/>
      <c r="EF22" s="116"/>
      <c r="EG22" s="116"/>
      <c r="EH22" s="116"/>
      <c r="EI22" s="116"/>
      <c r="EJ22" s="116"/>
      <c r="EK22" s="116"/>
      <c r="EL22" s="116"/>
      <c r="EM22" s="116"/>
      <c r="EN22" s="116"/>
      <c r="EO22" s="116"/>
      <c r="EP22" s="116"/>
      <c r="EQ22" s="116"/>
      <c r="ER22" s="116"/>
      <c r="ES22" s="116"/>
      <c r="ET22" s="116"/>
      <c r="EU22" s="116"/>
      <c r="EV22" s="116"/>
      <c r="EW22" s="116"/>
      <c r="EX22" s="116"/>
      <c r="EY22" s="116"/>
      <c r="EZ22" s="116"/>
      <c r="FA22" s="116"/>
      <c r="FB22" s="116"/>
      <c r="FC22" s="116"/>
      <c r="FD22" s="116"/>
      <c r="FE22" s="116"/>
      <c r="FF22" s="116"/>
      <c r="FG22" s="116"/>
      <c r="FH22" s="116"/>
      <c r="FI22" s="116"/>
      <c r="FJ22" s="116"/>
      <c r="FK22" s="116"/>
      <c r="FL22" s="116"/>
      <c r="FM22" s="116"/>
      <c r="FN22" s="116"/>
      <c r="FO22" s="116"/>
      <c r="FP22" s="116"/>
      <c r="FQ22" s="116"/>
      <c r="FR22" s="116"/>
      <c r="FS22" s="116"/>
      <c r="FT22" s="116"/>
      <c r="FU22" s="116"/>
      <c r="FV22" s="116"/>
      <c r="FW22" s="116"/>
      <c r="FX22" s="116"/>
      <c r="FY22" s="116"/>
      <c r="FZ22" s="116"/>
      <c r="GA22" s="116"/>
      <c r="GB22" s="116"/>
      <c r="GC22" s="116"/>
      <c r="GD22" s="116"/>
      <c r="GE22" s="116"/>
      <c r="GF22" s="116"/>
      <c r="GG22" s="116"/>
      <c r="GH22" s="116"/>
      <c r="GI22" s="116"/>
      <c r="GJ22" s="116"/>
      <c r="GK22" s="116"/>
      <c r="GL22" s="116"/>
      <c r="GM22" s="116"/>
      <c r="GN22" s="116"/>
      <c r="GO22" s="116"/>
      <c r="GP22" s="116"/>
      <c r="GQ22" s="116"/>
      <c r="GR22" s="116"/>
      <c r="GS22" s="116"/>
      <c r="GT22" s="116"/>
      <c r="GU22" s="116"/>
      <c r="GV22" s="116"/>
      <c r="GW22" s="116"/>
      <c r="GX22" s="116"/>
      <c r="GY22" s="116"/>
      <c r="GZ22" s="116"/>
      <c r="HA22" s="116"/>
      <c r="HB22" s="116"/>
      <c r="HC22" s="116"/>
      <c r="HD22" s="116"/>
      <c r="HE22" s="116"/>
      <c r="HF22" s="116"/>
      <c r="HG22" s="116"/>
      <c r="HH22" s="116"/>
      <c r="HI22" s="116"/>
      <c r="HJ22" s="116"/>
      <c r="HK22" s="116"/>
      <c r="HL22" s="116"/>
      <c r="HM22" s="116"/>
      <c r="HN22" s="116"/>
      <c r="HO22" s="116"/>
      <c r="HP22" s="116"/>
      <c r="HQ22" s="116"/>
      <c r="HR22" s="116"/>
      <c r="HS22" s="116"/>
      <c r="HT22" s="116"/>
      <c r="HU22" s="116"/>
      <c r="HV22" s="116"/>
      <c r="HW22" s="116"/>
      <c r="HX22" s="116"/>
      <c r="HY22" s="116"/>
      <c r="HZ22" s="116"/>
      <c r="IA22" s="116"/>
      <c r="IB22" s="116"/>
      <c r="IC22" s="116"/>
      <c r="ID22" s="116"/>
      <c r="IE22" s="116"/>
      <c r="IF22" s="116"/>
      <c r="IG22" s="116"/>
      <c r="IH22" s="116"/>
      <c r="II22" s="116"/>
      <c r="IJ22" s="116"/>
      <c r="IK22" s="116"/>
      <c r="IL22" s="116"/>
      <c r="IM22" s="116"/>
      <c r="IN22" s="116"/>
      <c r="IO22" s="116"/>
    </row>
    <row r="23" s="113" customFormat="1" ht="19.5" customHeight="1" spans="1:249">
      <c r="A23" s="119"/>
      <c r="B23" s="121"/>
      <c r="C23" s="121"/>
      <c r="D23" s="121"/>
      <c r="E23" s="121"/>
      <c r="F23" s="116"/>
      <c r="G23" s="116"/>
      <c r="H23" s="116"/>
      <c r="I23" s="116"/>
      <c r="J23" s="116"/>
      <c r="K23" s="116"/>
      <c r="L23" s="116"/>
      <c r="M23" s="116"/>
      <c r="N23" s="116"/>
      <c r="O23" s="116"/>
      <c r="P23" s="116"/>
      <c r="Q23" s="116"/>
      <c r="R23" s="116"/>
      <c r="S23" s="116"/>
      <c r="T23" s="116"/>
      <c r="U23" s="116"/>
      <c r="V23" s="116"/>
      <c r="W23" s="116"/>
      <c r="X23" s="116"/>
      <c r="Y23" s="116"/>
      <c r="Z23" s="116"/>
      <c r="AA23" s="116"/>
      <c r="AB23" s="116"/>
      <c r="AC23" s="116"/>
      <c r="AD23" s="116"/>
      <c r="AE23" s="116"/>
      <c r="AF23" s="116"/>
      <c r="AG23" s="116"/>
      <c r="AH23" s="116"/>
      <c r="AI23" s="116"/>
      <c r="AJ23" s="116"/>
      <c r="AK23" s="116"/>
      <c r="AL23" s="116"/>
      <c r="AM23" s="116"/>
      <c r="AN23" s="116"/>
      <c r="AO23" s="116"/>
      <c r="AP23" s="116"/>
      <c r="AQ23" s="116"/>
      <c r="AR23" s="116"/>
      <c r="AS23" s="116"/>
      <c r="AT23" s="116"/>
      <c r="AU23" s="116"/>
      <c r="AV23" s="116"/>
      <c r="AW23" s="116"/>
      <c r="AX23" s="116"/>
      <c r="AY23" s="116"/>
      <c r="AZ23" s="116"/>
      <c r="BA23" s="116"/>
      <c r="BB23" s="116"/>
      <c r="BC23" s="116"/>
      <c r="BD23" s="116"/>
      <c r="BE23" s="116"/>
      <c r="BF23" s="116"/>
      <c r="BG23" s="116"/>
      <c r="BH23" s="116"/>
      <c r="BI23" s="116"/>
      <c r="BJ23" s="116"/>
      <c r="BK23" s="116"/>
      <c r="BL23" s="116"/>
      <c r="BM23" s="116"/>
      <c r="BN23" s="116"/>
      <c r="BO23" s="116"/>
      <c r="BP23" s="116"/>
      <c r="BQ23" s="116"/>
      <c r="BR23" s="116"/>
      <c r="BS23" s="116"/>
      <c r="BT23" s="116"/>
      <c r="BU23" s="116"/>
      <c r="BV23" s="116"/>
      <c r="BW23" s="116"/>
      <c r="BX23" s="116"/>
      <c r="BY23" s="116"/>
      <c r="BZ23" s="116"/>
      <c r="CA23" s="116"/>
      <c r="CB23" s="116"/>
      <c r="CC23" s="116"/>
      <c r="CD23" s="116"/>
      <c r="CE23" s="116"/>
      <c r="CF23" s="116"/>
      <c r="CG23" s="116"/>
      <c r="CH23" s="116"/>
      <c r="CI23" s="116"/>
      <c r="CJ23" s="116"/>
      <c r="CK23" s="116"/>
      <c r="CL23" s="116"/>
      <c r="CM23" s="116"/>
      <c r="CN23" s="116"/>
      <c r="CO23" s="116"/>
      <c r="CP23" s="116"/>
      <c r="CQ23" s="116"/>
      <c r="CR23" s="116"/>
      <c r="CS23" s="116"/>
      <c r="CT23" s="116"/>
      <c r="CU23" s="116"/>
      <c r="CV23" s="116"/>
      <c r="CW23" s="116"/>
      <c r="CX23" s="116"/>
      <c r="CY23" s="116"/>
      <c r="CZ23" s="116"/>
      <c r="DA23" s="116"/>
      <c r="DB23" s="116"/>
      <c r="DC23" s="116"/>
      <c r="DD23" s="116"/>
      <c r="DE23" s="116"/>
      <c r="DF23" s="116"/>
      <c r="DG23" s="116"/>
      <c r="DH23" s="116"/>
      <c r="DI23" s="116"/>
      <c r="DJ23" s="116"/>
      <c r="DK23" s="116"/>
      <c r="DL23" s="116"/>
      <c r="DM23" s="116"/>
      <c r="DN23" s="116"/>
      <c r="DO23" s="116"/>
      <c r="DP23" s="116"/>
      <c r="DQ23" s="116"/>
      <c r="DR23" s="116"/>
      <c r="DS23" s="116"/>
      <c r="DT23" s="116"/>
      <c r="DU23" s="116"/>
      <c r="DV23" s="116"/>
      <c r="DW23" s="116"/>
      <c r="DX23" s="116"/>
      <c r="DY23" s="116"/>
      <c r="DZ23" s="116"/>
      <c r="EA23" s="116"/>
      <c r="EB23" s="116"/>
      <c r="EC23" s="116"/>
      <c r="ED23" s="116"/>
      <c r="EE23" s="116"/>
      <c r="EF23" s="116"/>
      <c r="EG23" s="116"/>
      <c r="EH23" s="116"/>
      <c r="EI23" s="116"/>
      <c r="EJ23" s="116"/>
      <c r="EK23" s="116"/>
      <c r="EL23" s="116"/>
      <c r="EM23" s="116"/>
      <c r="EN23" s="116"/>
      <c r="EO23" s="116"/>
      <c r="EP23" s="116"/>
      <c r="EQ23" s="116"/>
      <c r="ER23" s="116"/>
      <c r="ES23" s="116"/>
      <c r="ET23" s="116"/>
      <c r="EU23" s="116"/>
      <c r="EV23" s="116"/>
      <c r="EW23" s="116"/>
      <c r="EX23" s="116"/>
      <c r="EY23" s="116"/>
      <c r="EZ23" s="116"/>
      <c r="FA23" s="116"/>
      <c r="FB23" s="116"/>
      <c r="FC23" s="116"/>
      <c r="FD23" s="116"/>
      <c r="FE23" s="116"/>
      <c r="FF23" s="116"/>
      <c r="FG23" s="116"/>
      <c r="FH23" s="116"/>
      <c r="FI23" s="116"/>
      <c r="FJ23" s="116"/>
      <c r="FK23" s="116"/>
      <c r="FL23" s="116"/>
      <c r="FM23" s="116"/>
      <c r="FN23" s="116"/>
      <c r="FO23" s="116"/>
      <c r="FP23" s="116"/>
      <c r="FQ23" s="116"/>
      <c r="FR23" s="116"/>
      <c r="FS23" s="116"/>
      <c r="FT23" s="116"/>
      <c r="FU23" s="116"/>
      <c r="FV23" s="116"/>
      <c r="FW23" s="116"/>
      <c r="FX23" s="116"/>
      <c r="FY23" s="116"/>
      <c r="FZ23" s="116"/>
      <c r="GA23" s="116"/>
      <c r="GB23" s="116"/>
      <c r="GC23" s="116"/>
      <c r="GD23" s="116"/>
      <c r="GE23" s="116"/>
      <c r="GF23" s="116"/>
      <c r="GG23" s="116"/>
      <c r="GH23" s="116"/>
      <c r="GI23" s="116"/>
      <c r="GJ23" s="116"/>
      <c r="GK23" s="116"/>
      <c r="GL23" s="116"/>
      <c r="GM23" s="116"/>
      <c r="GN23" s="116"/>
      <c r="GO23" s="116"/>
      <c r="GP23" s="116"/>
      <c r="GQ23" s="116"/>
      <c r="GR23" s="116"/>
      <c r="GS23" s="116"/>
      <c r="GT23" s="116"/>
      <c r="GU23" s="116"/>
      <c r="GV23" s="116"/>
      <c r="GW23" s="116"/>
      <c r="GX23" s="116"/>
      <c r="GY23" s="116"/>
      <c r="GZ23" s="116"/>
      <c r="HA23" s="116"/>
      <c r="HB23" s="116"/>
      <c r="HC23" s="116"/>
      <c r="HD23" s="116"/>
      <c r="HE23" s="116"/>
      <c r="HF23" s="116"/>
      <c r="HG23" s="116"/>
      <c r="HH23" s="116"/>
      <c r="HI23" s="116"/>
      <c r="HJ23" s="116"/>
      <c r="HK23" s="116"/>
      <c r="HL23" s="116"/>
      <c r="HM23" s="116"/>
      <c r="HN23" s="116"/>
      <c r="HO23" s="116"/>
      <c r="HP23" s="116"/>
      <c r="HQ23" s="116"/>
      <c r="HR23" s="116"/>
      <c r="HS23" s="116"/>
      <c r="HT23" s="116"/>
      <c r="HU23" s="116"/>
      <c r="HV23" s="116"/>
      <c r="HW23" s="116"/>
      <c r="HX23" s="116"/>
      <c r="HY23" s="116"/>
      <c r="HZ23" s="116"/>
      <c r="IA23" s="116"/>
      <c r="IB23" s="116"/>
      <c r="IC23" s="116"/>
      <c r="ID23" s="116"/>
      <c r="IE23" s="116"/>
      <c r="IF23" s="116"/>
      <c r="IG23" s="116"/>
      <c r="IH23" s="116"/>
      <c r="II23" s="116"/>
      <c r="IJ23" s="116"/>
      <c r="IK23" s="116"/>
      <c r="IL23" s="116"/>
      <c r="IM23" s="116"/>
      <c r="IN23" s="116"/>
      <c r="IO23" s="116"/>
    </row>
    <row r="24" s="113" customFormat="1" ht="19.5" customHeight="1" spans="1:249">
      <c r="A24" s="119">
        <v>1021102</v>
      </c>
      <c r="B24" s="120" t="s">
        <v>275</v>
      </c>
      <c r="C24" s="121"/>
      <c r="D24" s="121"/>
      <c r="E24" s="121"/>
      <c r="F24" s="116"/>
      <c r="G24" s="116"/>
      <c r="H24" s="116"/>
      <c r="I24" s="116"/>
      <c r="J24" s="116"/>
      <c r="K24" s="116"/>
      <c r="L24" s="116"/>
      <c r="M24" s="116"/>
      <c r="N24" s="116"/>
      <c r="O24" s="116"/>
      <c r="P24" s="116"/>
      <c r="Q24" s="116"/>
      <c r="R24" s="116"/>
      <c r="S24" s="116"/>
      <c r="T24" s="116"/>
      <c r="U24" s="116"/>
      <c r="V24" s="116"/>
      <c r="W24" s="116"/>
      <c r="X24" s="116"/>
      <c r="Y24" s="116"/>
      <c r="Z24" s="116"/>
      <c r="AA24" s="116"/>
      <c r="AB24" s="116"/>
      <c r="AC24" s="116"/>
      <c r="AD24" s="116"/>
      <c r="AE24" s="116"/>
      <c r="AF24" s="116"/>
      <c r="AG24" s="116"/>
      <c r="AH24" s="116"/>
      <c r="AI24" s="116"/>
      <c r="AJ24" s="116"/>
      <c r="AK24" s="116"/>
      <c r="AL24" s="116"/>
      <c r="AM24" s="116"/>
      <c r="AN24" s="116"/>
      <c r="AO24" s="116"/>
      <c r="AP24" s="116"/>
      <c r="AQ24" s="116"/>
      <c r="AR24" s="116"/>
      <c r="AS24" s="116"/>
      <c r="AT24" s="116"/>
      <c r="AU24" s="116"/>
      <c r="AV24" s="116"/>
      <c r="AW24" s="116"/>
      <c r="AX24" s="116"/>
      <c r="AY24" s="116"/>
      <c r="AZ24" s="116"/>
      <c r="BA24" s="116"/>
      <c r="BB24" s="116"/>
      <c r="BC24" s="116"/>
      <c r="BD24" s="116"/>
      <c r="BE24" s="116"/>
      <c r="BF24" s="116"/>
      <c r="BG24" s="116"/>
      <c r="BH24" s="116"/>
      <c r="BI24" s="116"/>
      <c r="BJ24" s="116"/>
      <c r="BK24" s="116"/>
      <c r="BL24" s="116"/>
      <c r="BM24" s="116"/>
      <c r="BN24" s="116"/>
      <c r="BO24" s="116"/>
      <c r="BP24" s="116"/>
      <c r="BQ24" s="116"/>
      <c r="BR24" s="116"/>
      <c r="BS24" s="116"/>
      <c r="BT24" s="116"/>
      <c r="BU24" s="116"/>
      <c r="BV24" s="116"/>
      <c r="BW24" s="116"/>
      <c r="BX24" s="116"/>
      <c r="BY24" s="116"/>
      <c r="BZ24" s="116"/>
      <c r="CA24" s="116"/>
      <c r="CB24" s="116"/>
      <c r="CC24" s="116"/>
      <c r="CD24" s="116"/>
      <c r="CE24" s="116"/>
      <c r="CF24" s="116"/>
      <c r="CG24" s="116"/>
      <c r="CH24" s="116"/>
      <c r="CI24" s="116"/>
      <c r="CJ24" s="116"/>
      <c r="CK24" s="116"/>
      <c r="CL24" s="116"/>
      <c r="CM24" s="116"/>
      <c r="CN24" s="116"/>
      <c r="CO24" s="116"/>
      <c r="CP24" s="116"/>
      <c r="CQ24" s="116"/>
      <c r="CR24" s="116"/>
      <c r="CS24" s="116"/>
      <c r="CT24" s="116"/>
      <c r="CU24" s="116"/>
      <c r="CV24" s="116"/>
      <c r="CW24" s="116"/>
      <c r="CX24" s="116"/>
      <c r="CY24" s="116"/>
      <c r="CZ24" s="116"/>
      <c r="DA24" s="116"/>
      <c r="DB24" s="116"/>
      <c r="DC24" s="116"/>
      <c r="DD24" s="116"/>
      <c r="DE24" s="116"/>
      <c r="DF24" s="116"/>
      <c r="DG24" s="116"/>
      <c r="DH24" s="116"/>
      <c r="DI24" s="116"/>
      <c r="DJ24" s="116"/>
      <c r="DK24" s="116"/>
      <c r="DL24" s="116"/>
      <c r="DM24" s="116"/>
      <c r="DN24" s="116"/>
      <c r="DO24" s="116"/>
      <c r="DP24" s="116"/>
      <c r="DQ24" s="116"/>
      <c r="DR24" s="116"/>
      <c r="DS24" s="116"/>
      <c r="DT24" s="116"/>
      <c r="DU24" s="116"/>
      <c r="DV24" s="116"/>
      <c r="DW24" s="116"/>
      <c r="DX24" s="116"/>
      <c r="DY24" s="116"/>
      <c r="DZ24" s="116"/>
      <c r="EA24" s="116"/>
      <c r="EB24" s="116"/>
      <c r="EC24" s="116"/>
      <c r="ED24" s="116"/>
      <c r="EE24" s="116"/>
      <c r="EF24" s="116"/>
      <c r="EG24" s="116"/>
      <c r="EH24" s="116"/>
      <c r="EI24" s="116"/>
      <c r="EJ24" s="116"/>
      <c r="EK24" s="116"/>
      <c r="EL24" s="116"/>
      <c r="EM24" s="116"/>
      <c r="EN24" s="116"/>
      <c r="EO24" s="116"/>
      <c r="EP24" s="116"/>
      <c r="EQ24" s="116"/>
      <c r="ER24" s="116"/>
      <c r="ES24" s="116"/>
      <c r="ET24" s="116"/>
      <c r="EU24" s="116"/>
      <c r="EV24" s="116"/>
      <c r="EW24" s="116"/>
      <c r="EX24" s="116"/>
      <c r="EY24" s="116"/>
      <c r="EZ24" s="116"/>
      <c r="FA24" s="116"/>
      <c r="FB24" s="116"/>
      <c r="FC24" s="116"/>
      <c r="FD24" s="116"/>
      <c r="FE24" s="116"/>
      <c r="FF24" s="116"/>
      <c r="FG24" s="116"/>
      <c r="FH24" s="116"/>
      <c r="FI24" s="116"/>
      <c r="FJ24" s="116"/>
      <c r="FK24" s="116"/>
      <c r="FL24" s="116"/>
      <c r="FM24" s="116"/>
      <c r="FN24" s="116"/>
      <c r="FO24" s="116"/>
      <c r="FP24" s="116"/>
      <c r="FQ24" s="116"/>
      <c r="FR24" s="116"/>
      <c r="FS24" s="116"/>
      <c r="FT24" s="116"/>
      <c r="FU24" s="116"/>
      <c r="FV24" s="116"/>
      <c r="FW24" s="116"/>
      <c r="FX24" s="116"/>
      <c r="FY24" s="116"/>
      <c r="FZ24" s="116"/>
      <c r="GA24" s="116"/>
      <c r="GB24" s="116"/>
      <c r="GC24" s="116"/>
      <c r="GD24" s="116"/>
      <c r="GE24" s="116"/>
      <c r="GF24" s="116"/>
      <c r="GG24" s="116"/>
      <c r="GH24" s="116"/>
      <c r="GI24" s="116"/>
      <c r="GJ24" s="116"/>
      <c r="GK24" s="116"/>
      <c r="GL24" s="116"/>
      <c r="GM24" s="116"/>
      <c r="GN24" s="116"/>
      <c r="GO24" s="116"/>
      <c r="GP24" s="116"/>
      <c r="GQ24" s="116"/>
      <c r="GR24" s="116"/>
      <c r="GS24" s="116"/>
      <c r="GT24" s="116"/>
      <c r="GU24" s="116"/>
      <c r="GV24" s="116"/>
      <c r="GW24" s="116"/>
      <c r="GX24" s="116"/>
      <c r="GY24" s="116"/>
      <c r="GZ24" s="116"/>
      <c r="HA24" s="116"/>
      <c r="HB24" s="116"/>
      <c r="HC24" s="116"/>
      <c r="HD24" s="116"/>
      <c r="HE24" s="116"/>
      <c r="HF24" s="116"/>
      <c r="HG24" s="116"/>
      <c r="HH24" s="116"/>
      <c r="HI24" s="116"/>
      <c r="HJ24" s="116"/>
      <c r="HK24" s="116"/>
      <c r="HL24" s="116"/>
      <c r="HM24" s="116"/>
      <c r="HN24" s="116"/>
      <c r="HO24" s="116"/>
      <c r="HP24" s="116"/>
      <c r="HQ24" s="116"/>
      <c r="HR24" s="116"/>
      <c r="HS24" s="116"/>
      <c r="HT24" s="116"/>
      <c r="HU24" s="116"/>
      <c r="HV24" s="116"/>
      <c r="HW24" s="116"/>
      <c r="HX24" s="116"/>
      <c r="HY24" s="116"/>
      <c r="HZ24" s="116"/>
      <c r="IA24" s="116"/>
      <c r="IB24" s="116"/>
      <c r="IC24" s="116"/>
      <c r="ID24" s="116"/>
      <c r="IE24" s="116"/>
      <c r="IF24" s="116"/>
      <c r="IG24" s="116"/>
      <c r="IH24" s="116"/>
      <c r="II24" s="116"/>
      <c r="IJ24" s="116"/>
      <c r="IK24" s="116"/>
      <c r="IL24" s="116"/>
      <c r="IM24" s="116"/>
      <c r="IN24" s="116"/>
      <c r="IO24" s="116"/>
    </row>
    <row r="25" s="113" customFormat="1" ht="19.5" customHeight="1" spans="1:249">
      <c r="A25" s="119"/>
      <c r="B25" s="121"/>
      <c r="C25" s="121"/>
      <c r="D25" s="121"/>
      <c r="E25" s="121"/>
      <c r="F25" s="116"/>
      <c r="G25" s="116"/>
      <c r="H25" s="116"/>
      <c r="I25" s="116"/>
      <c r="J25" s="116"/>
      <c r="K25" s="116"/>
      <c r="L25" s="116"/>
      <c r="M25" s="116"/>
      <c r="N25" s="116"/>
      <c r="O25" s="116"/>
      <c r="P25" s="116"/>
      <c r="Q25" s="116"/>
      <c r="R25" s="116"/>
      <c r="S25" s="116"/>
      <c r="T25" s="116"/>
      <c r="U25" s="116"/>
      <c r="V25" s="116"/>
      <c r="W25" s="116"/>
      <c r="X25" s="116"/>
      <c r="Y25" s="116"/>
      <c r="Z25" s="116"/>
      <c r="AA25" s="116"/>
      <c r="AB25" s="116"/>
      <c r="AC25" s="116"/>
      <c r="AD25" s="116"/>
      <c r="AE25" s="116"/>
      <c r="AF25" s="116"/>
      <c r="AG25" s="116"/>
      <c r="AH25" s="116"/>
      <c r="AI25" s="116"/>
      <c r="AJ25" s="116"/>
      <c r="AK25" s="116"/>
      <c r="AL25" s="116"/>
      <c r="AM25" s="116"/>
      <c r="AN25" s="116"/>
      <c r="AO25" s="116"/>
      <c r="AP25" s="116"/>
      <c r="AQ25" s="116"/>
      <c r="AR25" s="116"/>
      <c r="AS25" s="116"/>
      <c r="AT25" s="116"/>
      <c r="AU25" s="116"/>
      <c r="AV25" s="116"/>
      <c r="AW25" s="116"/>
      <c r="AX25" s="116"/>
      <c r="AY25" s="116"/>
      <c r="AZ25" s="116"/>
      <c r="BA25" s="116"/>
      <c r="BB25" s="116"/>
      <c r="BC25" s="116"/>
      <c r="BD25" s="116"/>
      <c r="BE25" s="116"/>
      <c r="BF25" s="116"/>
      <c r="BG25" s="116"/>
      <c r="BH25" s="116"/>
      <c r="BI25" s="116"/>
      <c r="BJ25" s="116"/>
      <c r="BK25" s="116"/>
      <c r="BL25" s="116"/>
      <c r="BM25" s="116"/>
      <c r="BN25" s="116"/>
      <c r="BO25" s="116"/>
      <c r="BP25" s="116"/>
      <c r="BQ25" s="116"/>
      <c r="BR25" s="116"/>
      <c r="BS25" s="116"/>
      <c r="BT25" s="116"/>
      <c r="BU25" s="116"/>
      <c r="BV25" s="116"/>
      <c r="BW25" s="116"/>
      <c r="BX25" s="116"/>
      <c r="BY25" s="116"/>
      <c r="BZ25" s="116"/>
      <c r="CA25" s="116"/>
      <c r="CB25" s="116"/>
      <c r="CC25" s="116"/>
      <c r="CD25" s="116"/>
      <c r="CE25" s="116"/>
      <c r="CF25" s="116"/>
      <c r="CG25" s="116"/>
      <c r="CH25" s="116"/>
      <c r="CI25" s="116"/>
      <c r="CJ25" s="116"/>
      <c r="CK25" s="116"/>
      <c r="CL25" s="116"/>
      <c r="CM25" s="116"/>
      <c r="CN25" s="116"/>
      <c r="CO25" s="116"/>
      <c r="CP25" s="116"/>
      <c r="CQ25" s="116"/>
      <c r="CR25" s="116"/>
      <c r="CS25" s="116"/>
      <c r="CT25" s="116"/>
      <c r="CU25" s="116"/>
      <c r="CV25" s="116"/>
      <c r="CW25" s="116"/>
      <c r="CX25" s="116"/>
      <c r="CY25" s="116"/>
      <c r="CZ25" s="116"/>
      <c r="DA25" s="116"/>
      <c r="DB25" s="116"/>
      <c r="DC25" s="116"/>
      <c r="DD25" s="116"/>
      <c r="DE25" s="116"/>
      <c r="DF25" s="116"/>
      <c r="DG25" s="116"/>
      <c r="DH25" s="116"/>
      <c r="DI25" s="116"/>
      <c r="DJ25" s="116"/>
      <c r="DK25" s="116"/>
      <c r="DL25" s="116"/>
      <c r="DM25" s="116"/>
      <c r="DN25" s="116"/>
      <c r="DO25" s="116"/>
      <c r="DP25" s="116"/>
      <c r="DQ25" s="116"/>
      <c r="DR25" s="116"/>
      <c r="DS25" s="116"/>
      <c r="DT25" s="116"/>
      <c r="DU25" s="116"/>
      <c r="DV25" s="116"/>
      <c r="DW25" s="116"/>
      <c r="DX25" s="116"/>
      <c r="DY25" s="116"/>
      <c r="DZ25" s="116"/>
      <c r="EA25" s="116"/>
      <c r="EB25" s="116"/>
      <c r="EC25" s="116"/>
      <c r="ED25" s="116"/>
      <c r="EE25" s="116"/>
      <c r="EF25" s="116"/>
      <c r="EG25" s="116"/>
      <c r="EH25" s="116"/>
      <c r="EI25" s="116"/>
      <c r="EJ25" s="116"/>
      <c r="EK25" s="116"/>
      <c r="EL25" s="116"/>
      <c r="EM25" s="116"/>
      <c r="EN25" s="116"/>
      <c r="EO25" s="116"/>
      <c r="EP25" s="116"/>
      <c r="EQ25" s="116"/>
      <c r="ER25" s="116"/>
      <c r="ES25" s="116"/>
      <c r="ET25" s="116"/>
      <c r="EU25" s="116"/>
      <c r="EV25" s="116"/>
      <c r="EW25" s="116"/>
      <c r="EX25" s="116"/>
      <c r="EY25" s="116"/>
      <c r="EZ25" s="116"/>
      <c r="FA25" s="116"/>
      <c r="FB25" s="116"/>
      <c r="FC25" s="116"/>
      <c r="FD25" s="116"/>
      <c r="FE25" s="116"/>
      <c r="FF25" s="116"/>
      <c r="FG25" s="116"/>
      <c r="FH25" s="116"/>
      <c r="FI25" s="116"/>
      <c r="FJ25" s="116"/>
      <c r="FK25" s="116"/>
      <c r="FL25" s="116"/>
      <c r="FM25" s="116"/>
      <c r="FN25" s="116"/>
      <c r="FO25" s="116"/>
      <c r="FP25" s="116"/>
      <c r="FQ25" s="116"/>
      <c r="FR25" s="116"/>
      <c r="FS25" s="116"/>
      <c r="FT25" s="116"/>
      <c r="FU25" s="116"/>
      <c r="FV25" s="116"/>
      <c r="FW25" s="116"/>
      <c r="FX25" s="116"/>
      <c r="FY25" s="116"/>
      <c r="FZ25" s="116"/>
      <c r="GA25" s="116"/>
      <c r="GB25" s="116"/>
      <c r="GC25" s="116"/>
      <c r="GD25" s="116"/>
      <c r="GE25" s="116"/>
      <c r="GF25" s="116"/>
      <c r="GG25" s="116"/>
      <c r="GH25" s="116"/>
      <c r="GI25" s="116"/>
      <c r="GJ25" s="116"/>
      <c r="GK25" s="116"/>
      <c r="GL25" s="116"/>
      <c r="GM25" s="116"/>
      <c r="GN25" s="116"/>
      <c r="GO25" s="116"/>
      <c r="GP25" s="116"/>
      <c r="GQ25" s="116"/>
      <c r="GR25" s="116"/>
      <c r="GS25" s="116"/>
      <c r="GT25" s="116"/>
      <c r="GU25" s="116"/>
      <c r="GV25" s="116"/>
      <c r="GW25" s="116"/>
      <c r="GX25" s="116"/>
      <c r="GY25" s="116"/>
      <c r="GZ25" s="116"/>
      <c r="HA25" s="116"/>
      <c r="HB25" s="116"/>
      <c r="HC25" s="116"/>
      <c r="HD25" s="116"/>
      <c r="HE25" s="116"/>
      <c r="HF25" s="116"/>
      <c r="HG25" s="116"/>
      <c r="HH25" s="116"/>
      <c r="HI25" s="116"/>
      <c r="HJ25" s="116"/>
      <c r="HK25" s="116"/>
      <c r="HL25" s="116"/>
      <c r="HM25" s="116"/>
      <c r="HN25" s="116"/>
      <c r="HO25" s="116"/>
      <c r="HP25" s="116"/>
      <c r="HQ25" s="116"/>
      <c r="HR25" s="116"/>
      <c r="HS25" s="116"/>
      <c r="HT25" s="116"/>
      <c r="HU25" s="116"/>
      <c r="HV25" s="116"/>
      <c r="HW25" s="116"/>
      <c r="HX25" s="116"/>
      <c r="HY25" s="116"/>
      <c r="HZ25" s="116"/>
      <c r="IA25" s="116"/>
      <c r="IB25" s="116"/>
      <c r="IC25" s="116"/>
      <c r="ID25" s="116"/>
      <c r="IE25" s="116"/>
      <c r="IF25" s="116"/>
      <c r="IG25" s="116"/>
      <c r="IH25" s="116"/>
      <c r="II25" s="116"/>
      <c r="IJ25" s="116"/>
      <c r="IK25" s="116"/>
      <c r="IL25" s="116"/>
      <c r="IM25" s="116"/>
      <c r="IN25" s="116"/>
      <c r="IO25" s="116"/>
    </row>
    <row r="26" s="113" customFormat="1" ht="19.5" customHeight="1" spans="1:249">
      <c r="A26" s="119">
        <v>1021103</v>
      </c>
      <c r="B26" s="120" t="s">
        <v>276</v>
      </c>
      <c r="C26" s="121"/>
      <c r="D26" s="121"/>
      <c r="E26" s="121"/>
      <c r="F26" s="116"/>
      <c r="G26" s="116"/>
      <c r="H26" s="116"/>
      <c r="I26" s="116"/>
      <c r="J26" s="116"/>
      <c r="K26" s="116"/>
      <c r="L26" s="116"/>
      <c r="M26" s="116"/>
      <c r="N26" s="116"/>
      <c r="O26" s="116"/>
      <c r="P26" s="116"/>
      <c r="Q26" s="116"/>
      <c r="R26" s="116"/>
      <c r="S26" s="116"/>
      <c r="T26" s="116"/>
      <c r="U26" s="116"/>
      <c r="V26" s="116"/>
      <c r="W26" s="116"/>
      <c r="X26" s="116"/>
      <c r="Y26" s="116"/>
      <c r="Z26" s="116"/>
      <c r="AA26" s="116"/>
      <c r="AB26" s="116"/>
      <c r="AC26" s="116"/>
      <c r="AD26" s="116"/>
      <c r="AE26" s="116"/>
      <c r="AF26" s="116"/>
      <c r="AG26" s="116"/>
      <c r="AH26" s="116"/>
      <c r="AI26" s="116"/>
      <c r="AJ26" s="116"/>
      <c r="AK26" s="116"/>
      <c r="AL26" s="116"/>
      <c r="AM26" s="116"/>
      <c r="AN26" s="116"/>
      <c r="AO26" s="116"/>
      <c r="AP26" s="116"/>
      <c r="AQ26" s="116"/>
      <c r="AR26" s="116"/>
      <c r="AS26" s="116"/>
      <c r="AT26" s="116"/>
      <c r="AU26" s="116"/>
      <c r="AV26" s="116"/>
      <c r="AW26" s="116"/>
      <c r="AX26" s="116"/>
      <c r="AY26" s="116"/>
      <c r="AZ26" s="116"/>
      <c r="BA26" s="116"/>
      <c r="BB26" s="116"/>
      <c r="BC26" s="116"/>
      <c r="BD26" s="116"/>
      <c r="BE26" s="116"/>
      <c r="BF26" s="116"/>
      <c r="BG26" s="116"/>
      <c r="BH26" s="116"/>
      <c r="BI26" s="116"/>
      <c r="BJ26" s="116"/>
      <c r="BK26" s="116"/>
      <c r="BL26" s="116"/>
      <c r="BM26" s="116"/>
      <c r="BN26" s="116"/>
      <c r="BO26" s="116"/>
      <c r="BP26" s="116"/>
      <c r="BQ26" s="116"/>
      <c r="BR26" s="116"/>
      <c r="BS26" s="116"/>
      <c r="BT26" s="116"/>
      <c r="BU26" s="116"/>
      <c r="BV26" s="116"/>
      <c r="BW26" s="116"/>
      <c r="BX26" s="116"/>
      <c r="BY26" s="116"/>
      <c r="BZ26" s="116"/>
      <c r="CA26" s="116"/>
      <c r="CB26" s="116"/>
      <c r="CC26" s="116"/>
      <c r="CD26" s="116"/>
      <c r="CE26" s="116"/>
      <c r="CF26" s="116"/>
      <c r="CG26" s="116"/>
      <c r="CH26" s="116"/>
      <c r="CI26" s="116"/>
      <c r="CJ26" s="116"/>
      <c r="CK26" s="116"/>
      <c r="CL26" s="116"/>
      <c r="CM26" s="116"/>
      <c r="CN26" s="116"/>
      <c r="CO26" s="116"/>
      <c r="CP26" s="116"/>
      <c r="CQ26" s="116"/>
      <c r="CR26" s="116"/>
      <c r="CS26" s="116"/>
      <c r="CT26" s="116"/>
      <c r="CU26" s="116"/>
      <c r="CV26" s="116"/>
      <c r="CW26" s="116"/>
      <c r="CX26" s="116"/>
      <c r="CY26" s="116"/>
      <c r="CZ26" s="116"/>
      <c r="DA26" s="116"/>
      <c r="DB26" s="116"/>
      <c r="DC26" s="116"/>
      <c r="DD26" s="116"/>
      <c r="DE26" s="116"/>
      <c r="DF26" s="116"/>
      <c r="DG26" s="116"/>
      <c r="DH26" s="116"/>
      <c r="DI26" s="116"/>
      <c r="DJ26" s="116"/>
      <c r="DK26" s="116"/>
      <c r="DL26" s="116"/>
      <c r="DM26" s="116"/>
      <c r="DN26" s="116"/>
      <c r="DO26" s="116"/>
      <c r="DP26" s="116"/>
      <c r="DQ26" s="116"/>
      <c r="DR26" s="116"/>
      <c r="DS26" s="116"/>
      <c r="DT26" s="116"/>
      <c r="DU26" s="116"/>
      <c r="DV26" s="116"/>
      <c r="DW26" s="116"/>
      <c r="DX26" s="116"/>
      <c r="DY26" s="116"/>
      <c r="DZ26" s="116"/>
      <c r="EA26" s="116"/>
      <c r="EB26" s="116"/>
      <c r="EC26" s="116"/>
      <c r="ED26" s="116"/>
      <c r="EE26" s="116"/>
      <c r="EF26" s="116"/>
      <c r="EG26" s="116"/>
      <c r="EH26" s="116"/>
      <c r="EI26" s="116"/>
      <c r="EJ26" s="116"/>
      <c r="EK26" s="116"/>
      <c r="EL26" s="116"/>
      <c r="EM26" s="116"/>
      <c r="EN26" s="116"/>
      <c r="EO26" s="116"/>
      <c r="EP26" s="116"/>
      <c r="EQ26" s="116"/>
      <c r="ER26" s="116"/>
      <c r="ES26" s="116"/>
      <c r="ET26" s="116"/>
      <c r="EU26" s="116"/>
      <c r="EV26" s="116"/>
      <c r="EW26" s="116"/>
      <c r="EX26" s="116"/>
      <c r="EY26" s="116"/>
      <c r="EZ26" s="116"/>
      <c r="FA26" s="116"/>
      <c r="FB26" s="116"/>
      <c r="FC26" s="116"/>
      <c r="FD26" s="116"/>
      <c r="FE26" s="116"/>
      <c r="FF26" s="116"/>
      <c r="FG26" s="116"/>
      <c r="FH26" s="116"/>
      <c r="FI26" s="116"/>
      <c r="FJ26" s="116"/>
      <c r="FK26" s="116"/>
      <c r="FL26" s="116"/>
      <c r="FM26" s="116"/>
      <c r="FN26" s="116"/>
      <c r="FO26" s="116"/>
      <c r="FP26" s="116"/>
      <c r="FQ26" s="116"/>
      <c r="FR26" s="116"/>
      <c r="FS26" s="116"/>
      <c r="FT26" s="116"/>
      <c r="FU26" s="116"/>
      <c r="FV26" s="116"/>
      <c r="FW26" s="116"/>
      <c r="FX26" s="116"/>
      <c r="FY26" s="116"/>
      <c r="FZ26" s="116"/>
      <c r="GA26" s="116"/>
      <c r="GB26" s="116"/>
      <c r="GC26" s="116"/>
      <c r="GD26" s="116"/>
      <c r="GE26" s="116"/>
      <c r="GF26" s="116"/>
      <c r="GG26" s="116"/>
      <c r="GH26" s="116"/>
      <c r="GI26" s="116"/>
      <c r="GJ26" s="116"/>
      <c r="GK26" s="116"/>
      <c r="GL26" s="116"/>
      <c r="GM26" s="116"/>
      <c r="GN26" s="116"/>
      <c r="GO26" s="116"/>
      <c r="GP26" s="116"/>
      <c r="GQ26" s="116"/>
      <c r="GR26" s="116"/>
      <c r="GS26" s="116"/>
      <c r="GT26" s="116"/>
      <c r="GU26" s="116"/>
      <c r="GV26" s="116"/>
      <c r="GW26" s="116"/>
      <c r="GX26" s="116"/>
      <c r="GY26" s="116"/>
      <c r="GZ26" s="116"/>
      <c r="HA26" s="116"/>
      <c r="HB26" s="116"/>
      <c r="HC26" s="116"/>
      <c r="HD26" s="116"/>
      <c r="HE26" s="116"/>
      <c r="HF26" s="116"/>
      <c r="HG26" s="116"/>
      <c r="HH26" s="116"/>
      <c r="HI26" s="116"/>
      <c r="HJ26" s="116"/>
      <c r="HK26" s="116"/>
      <c r="HL26" s="116"/>
      <c r="HM26" s="116"/>
      <c r="HN26" s="116"/>
      <c r="HO26" s="116"/>
      <c r="HP26" s="116"/>
      <c r="HQ26" s="116"/>
      <c r="HR26" s="116"/>
      <c r="HS26" s="116"/>
      <c r="HT26" s="116"/>
      <c r="HU26" s="116"/>
      <c r="HV26" s="116"/>
      <c r="HW26" s="116"/>
      <c r="HX26" s="116"/>
      <c r="HY26" s="116"/>
      <c r="HZ26" s="116"/>
      <c r="IA26" s="116"/>
      <c r="IB26" s="116"/>
      <c r="IC26" s="116"/>
      <c r="ID26" s="116"/>
      <c r="IE26" s="116"/>
      <c r="IF26" s="116"/>
      <c r="IG26" s="116"/>
      <c r="IH26" s="116"/>
      <c r="II26" s="116"/>
      <c r="IJ26" s="116"/>
      <c r="IK26" s="116"/>
      <c r="IL26" s="116"/>
      <c r="IM26" s="116"/>
      <c r="IN26" s="116"/>
      <c r="IO26" s="116"/>
    </row>
    <row r="27" s="113" customFormat="1" ht="19.5" customHeight="1" spans="1:249">
      <c r="A27" s="119"/>
      <c r="B27" s="121"/>
      <c r="C27" s="121"/>
      <c r="D27" s="121"/>
      <c r="E27" s="121"/>
      <c r="F27" s="116"/>
      <c r="G27" s="116"/>
      <c r="H27" s="116"/>
      <c r="I27" s="116"/>
      <c r="J27" s="116"/>
      <c r="K27" s="116"/>
      <c r="L27" s="116"/>
      <c r="M27" s="116"/>
      <c r="N27" s="116"/>
      <c r="O27" s="116"/>
      <c r="P27" s="116"/>
      <c r="Q27" s="116"/>
      <c r="R27" s="116"/>
      <c r="S27" s="116"/>
      <c r="T27" s="116"/>
      <c r="U27" s="116"/>
      <c r="V27" s="116"/>
      <c r="W27" s="116"/>
      <c r="X27" s="116"/>
      <c r="Y27" s="116"/>
      <c r="Z27" s="116"/>
      <c r="AA27" s="116"/>
      <c r="AB27" s="116"/>
      <c r="AC27" s="116"/>
      <c r="AD27" s="116"/>
      <c r="AE27" s="116"/>
      <c r="AF27" s="116"/>
      <c r="AG27" s="116"/>
      <c r="AH27" s="116"/>
      <c r="AI27" s="116"/>
      <c r="AJ27" s="116"/>
      <c r="AK27" s="116"/>
      <c r="AL27" s="116"/>
      <c r="AM27" s="116"/>
      <c r="AN27" s="116"/>
      <c r="AO27" s="116"/>
      <c r="AP27" s="116"/>
      <c r="AQ27" s="116"/>
      <c r="AR27" s="116"/>
      <c r="AS27" s="116"/>
      <c r="AT27" s="116"/>
      <c r="AU27" s="116"/>
      <c r="AV27" s="116"/>
      <c r="AW27" s="116"/>
      <c r="AX27" s="116"/>
      <c r="AY27" s="116"/>
      <c r="AZ27" s="116"/>
      <c r="BA27" s="116"/>
      <c r="BB27" s="116"/>
      <c r="BC27" s="116"/>
      <c r="BD27" s="116"/>
      <c r="BE27" s="116"/>
      <c r="BF27" s="116"/>
      <c r="BG27" s="116"/>
      <c r="BH27" s="116"/>
      <c r="BI27" s="116"/>
      <c r="BJ27" s="116"/>
      <c r="BK27" s="116"/>
      <c r="BL27" s="116"/>
      <c r="BM27" s="116"/>
      <c r="BN27" s="116"/>
      <c r="BO27" s="116"/>
      <c r="BP27" s="116"/>
      <c r="BQ27" s="116"/>
      <c r="BR27" s="116"/>
      <c r="BS27" s="116"/>
      <c r="BT27" s="116"/>
      <c r="BU27" s="116"/>
      <c r="BV27" s="116"/>
      <c r="BW27" s="116"/>
      <c r="BX27" s="116"/>
      <c r="BY27" s="116"/>
      <c r="BZ27" s="116"/>
      <c r="CA27" s="116"/>
      <c r="CB27" s="116"/>
      <c r="CC27" s="116"/>
      <c r="CD27" s="116"/>
      <c r="CE27" s="116"/>
      <c r="CF27" s="116"/>
      <c r="CG27" s="116"/>
      <c r="CH27" s="116"/>
      <c r="CI27" s="116"/>
      <c r="CJ27" s="116"/>
      <c r="CK27" s="116"/>
      <c r="CL27" s="116"/>
      <c r="CM27" s="116"/>
      <c r="CN27" s="116"/>
      <c r="CO27" s="116"/>
      <c r="CP27" s="116"/>
      <c r="CQ27" s="116"/>
      <c r="CR27" s="116"/>
      <c r="CS27" s="116"/>
      <c r="CT27" s="116"/>
      <c r="CU27" s="116"/>
      <c r="CV27" s="116"/>
      <c r="CW27" s="116"/>
      <c r="CX27" s="116"/>
      <c r="CY27" s="116"/>
      <c r="CZ27" s="116"/>
      <c r="DA27" s="116"/>
      <c r="DB27" s="116"/>
      <c r="DC27" s="116"/>
      <c r="DD27" s="116"/>
      <c r="DE27" s="116"/>
      <c r="DF27" s="116"/>
      <c r="DG27" s="116"/>
      <c r="DH27" s="116"/>
      <c r="DI27" s="116"/>
      <c r="DJ27" s="116"/>
      <c r="DK27" s="116"/>
      <c r="DL27" s="116"/>
      <c r="DM27" s="116"/>
      <c r="DN27" s="116"/>
      <c r="DO27" s="116"/>
      <c r="DP27" s="116"/>
      <c r="DQ27" s="116"/>
      <c r="DR27" s="116"/>
      <c r="DS27" s="116"/>
      <c r="DT27" s="116"/>
      <c r="DU27" s="116"/>
      <c r="DV27" s="116"/>
      <c r="DW27" s="116"/>
      <c r="DX27" s="116"/>
      <c r="DY27" s="116"/>
      <c r="DZ27" s="116"/>
      <c r="EA27" s="116"/>
      <c r="EB27" s="116"/>
      <c r="EC27" s="116"/>
      <c r="ED27" s="116"/>
      <c r="EE27" s="116"/>
      <c r="EF27" s="116"/>
      <c r="EG27" s="116"/>
      <c r="EH27" s="116"/>
      <c r="EI27" s="116"/>
      <c r="EJ27" s="116"/>
      <c r="EK27" s="116"/>
      <c r="EL27" s="116"/>
      <c r="EM27" s="116"/>
      <c r="EN27" s="116"/>
      <c r="EO27" s="116"/>
      <c r="EP27" s="116"/>
      <c r="EQ27" s="116"/>
      <c r="ER27" s="116"/>
      <c r="ES27" s="116"/>
      <c r="ET27" s="116"/>
      <c r="EU27" s="116"/>
      <c r="EV27" s="116"/>
      <c r="EW27" s="116"/>
      <c r="EX27" s="116"/>
      <c r="EY27" s="116"/>
      <c r="EZ27" s="116"/>
      <c r="FA27" s="116"/>
      <c r="FB27" s="116"/>
      <c r="FC27" s="116"/>
      <c r="FD27" s="116"/>
      <c r="FE27" s="116"/>
      <c r="FF27" s="116"/>
      <c r="FG27" s="116"/>
      <c r="FH27" s="116"/>
      <c r="FI27" s="116"/>
      <c r="FJ27" s="116"/>
      <c r="FK27" s="116"/>
      <c r="FL27" s="116"/>
      <c r="FM27" s="116"/>
      <c r="FN27" s="116"/>
      <c r="FO27" s="116"/>
      <c r="FP27" s="116"/>
      <c r="FQ27" s="116"/>
      <c r="FR27" s="116"/>
      <c r="FS27" s="116"/>
      <c r="FT27" s="116"/>
      <c r="FU27" s="116"/>
      <c r="FV27" s="116"/>
      <c r="FW27" s="116"/>
      <c r="FX27" s="116"/>
      <c r="FY27" s="116"/>
      <c r="FZ27" s="116"/>
      <c r="GA27" s="116"/>
      <c r="GB27" s="116"/>
      <c r="GC27" s="116"/>
      <c r="GD27" s="116"/>
      <c r="GE27" s="116"/>
      <c r="GF27" s="116"/>
      <c r="GG27" s="116"/>
      <c r="GH27" s="116"/>
      <c r="GI27" s="116"/>
      <c r="GJ27" s="116"/>
      <c r="GK27" s="116"/>
      <c r="GL27" s="116"/>
      <c r="GM27" s="116"/>
      <c r="GN27" s="116"/>
      <c r="GO27" s="116"/>
      <c r="GP27" s="116"/>
      <c r="GQ27" s="116"/>
      <c r="GR27" s="116"/>
      <c r="GS27" s="116"/>
      <c r="GT27" s="116"/>
      <c r="GU27" s="116"/>
      <c r="GV27" s="116"/>
      <c r="GW27" s="116"/>
      <c r="GX27" s="116"/>
      <c r="GY27" s="116"/>
      <c r="GZ27" s="116"/>
      <c r="HA27" s="116"/>
      <c r="HB27" s="116"/>
      <c r="HC27" s="116"/>
      <c r="HD27" s="116"/>
      <c r="HE27" s="116"/>
      <c r="HF27" s="116"/>
      <c r="HG27" s="116"/>
      <c r="HH27" s="116"/>
      <c r="HI27" s="116"/>
      <c r="HJ27" s="116"/>
      <c r="HK27" s="116"/>
      <c r="HL27" s="116"/>
      <c r="HM27" s="116"/>
      <c r="HN27" s="116"/>
      <c r="HO27" s="116"/>
      <c r="HP27" s="116"/>
      <c r="HQ27" s="116"/>
      <c r="HR27" s="116"/>
      <c r="HS27" s="116"/>
      <c r="HT27" s="116"/>
      <c r="HU27" s="116"/>
      <c r="HV27" s="116"/>
      <c r="HW27" s="116"/>
      <c r="HX27" s="116"/>
      <c r="HY27" s="116"/>
      <c r="HZ27" s="116"/>
      <c r="IA27" s="116"/>
      <c r="IB27" s="116"/>
      <c r="IC27" s="116"/>
      <c r="ID27" s="116"/>
      <c r="IE27" s="116"/>
      <c r="IF27" s="116"/>
      <c r="IG27" s="116"/>
      <c r="IH27" s="116"/>
      <c r="II27" s="116"/>
      <c r="IJ27" s="116"/>
      <c r="IK27" s="116"/>
      <c r="IL27" s="116"/>
      <c r="IM27" s="116"/>
      <c r="IN27" s="116"/>
      <c r="IO27" s="116"/>
    </row>
    <row r="28" s="113" customFormat="1" ht="19.5" customHeight="1" spans="1:249">
      <c r="A28" s="119">
        <v>10210</v>
      </c>
      <c r="B28" s="120" t="s">
        <v>277</v>
      </c>
      <c r="C28" s="121"/>
      <c r="D28" s="121"/>
      <c r="E28" s="121"/>
      <c r="F28" s="116"/>
      <c r="G28" s="116"/>
      <c r="H28" s="116"/>
      <c r="I28" s="116"/>
      <c r="J28" s="116"/>
      <c r="K28" s="116"/>
      <c r="L28" s="116"/>
      <c r="M28" s="116"/>
      <c r="N28" s="116"/>
      <c r="O28" s="116"/>
      <c r="P28" s="116"/>
      <c r="Q28" s="116"/>
      <c r="R28" s="116"/>
      <c r="S28" s="116"/>
      <c r="T28" s="116"/>
      <c r="U28" s="116"/>
      <c r="V28" s="116"/>
      <c r="W28" s="116"/>
      <c r="X28" s="116"/>
      <c r="Y28" s="116"/>
      <c r="Z28" s="116"/>
      <c r="AA28" s="116"/>
      <c r="AB28" s="116"/>
      <c r="AC28" s="116"/>
      <c r="AD28" s="116"/>
      <c r="AE28" s="116"/>
      <c r="AF28" s="116"/>
      <c r="AG28" s="116"/>
      <c r="AH28" s="116"/>
      <c r="AI28" s="116"/>
      <c r="AJ28" s="116"/>
      <c r="AK28" s="116"/>
      <c r="AL28" s="116"/>
      <c r="AM28" s="116"/>
      <c r="AN28" s="116"/>
      <c r="AO28" s="116"/>
      <c r="AP28" s="116"/>
      <c r="AQ28" s="116"/>
      <c r="AR28" s="116"/>
      <c r="AS28" s="116"/>
      <c r="AT28" s="116"/>
      <c r="AU28" s="116"/>
      <c r="AV28" s="116"/>
      <c r="AW28" s="116"/>
      <c r="AX28" s="116"/>
      <c r="AY28" s="116"/>
      <c r="AZ28" s="116"/>
      <c r="BA28" s="116"/>
      <c r="BB28" s="116"/>
      <c r="BC28" s="116"/>
      <c r="BD28" s="116"/>
      <c r="BE28" s="116"/>
      <c r="BF28" s="116"/>
      <c r="BG28" s="116"/>
      <c r="BH28" s="116"/>
      <c r="BI28" s="116"/>
      <c r="BJ28" s="116"/>
      <c r="BK28" s="116"/>
      <c r="BL28" s="116"/>
      <c r="BM28" s="116"/>
      <c r="BN28" s="116"/>
      <c r="BO28" s="116"/>
      <c r="BP28" s="116"/>
      <c r="BQ28" s="116"/>
      <c r="BR28" s="116"/>
      <c r="BS28" s="116"/>
      <c r="BT28" s="116"/>
      <c r="BU28" s="116"/>
      <c r="BV28" s="116"/>
      <c r="BW28" s="116"/>
      <c r="BX28" s="116"/>
      <c r="BY28" s="116"/>
      <c r="BZ28" s="116"/>
      <c r="CA28" s="116"/>
      <c r="CB28" s="116"/>
      <c r="CC28" s="116"/>
      <c r="CD28" s="116"/>
      <c r="CE28" s="116"/>
      <c r="CF28" s="116"/>
      <c r="CG28" s="116"/>
      <c r="CH28" s="116"/>
      <c r="CI28" s="116"/>
      <c r="CJ28" s="116"/>
      <c r="CK28" s="116"/>
      <c r="CL28" s="116"/>
      <c r="CM28" s="116"/>
      <c r="CN28" s="116"/>
      <c r="CO28" s="116"/>
      <c r="CP28" s="116"/>
      <c r="CQ28" s="116"/>
      <c r="CR28" s="116"/>
      <c r="CS28" s="116"/>
      <c r="CT28" s="116"/>
      <c r="CU28" s="116"/>
      <c r="CV28" s="116"/>
      <c r="CW28" s="116"/>
      <c r="CX28" s="116"/>
      <c r="CY28" s="116"/>
      <c r="CZ28" s="116"/>
      <c r="DA28" s="116"/>
      <c r="DB28" s="116"/>
      <c r="DC28" s="116"/>
      <c r="DD28" s="116"/>
      <c r="DE28" s="116"/>
      <c r="DF28" s="116"/>
      <c r="DG28" s="116"/>
      <c r="DH28" s="116"/>
      <c r="DI28" s="116"/>
      <c r="DJ28" s="116"/>
      <c r="DK28" s="116"/>
      <c r="DL28" s="116"/>
      <c r="DM28" s="116"/>
      <c r="DN28" s="116"/>
      <c r="DO28" s="116"/>
      <c r="DP28" s="116"/>
      <c r="DQ28" s="116"/>
      <c r="DR28" s="116"/>
      <c r="DS28" s="116"/>
      <c r="DT28" s="116"/>
      <c r="DU28" s="116"/>
      <c r="DV28" s="116"/>
      <c r="DW28" s="116"/>
      <c r="DX28" s="116"/>
      <c r="DY28" s="116"/>
      <c r="DZ28" s="116"/>
      <c r="EA28" s="116"/>
      <c r="EB28" s="116"/>
      <c r="EC28" s="116"/>
      <c r="ED28" s="116"/>
      <c r="EE28" s="116"/>
      <c r="EF28" s="116"/>
      <c r="EG28" s="116"/>
      <c r="EH28" s="116"/>
      <c r="EI28" s="116"/>
      <c r="EJ28" s="116"/>
      <c r="EK28" s="116"/>
      <c r="EL28" s="116"/>
      <c r="EM28" s="116"/>
      <c r="EN28" s="116"/>
      <c r="EO28" s="116"/>
      <c r="EP28" s="116"/>
      <c r="EQ28" s="116"/>
      <c r="ER28" s="116"/>
      <c r="ES28" s="116"/>
      <c r="ET28" s="116"/>
      <c r="EU28" s="116"/>
      <c r="EV28" s="116"/>
      <c r="EW28" s="116"/>
      <c r="EX28" s="116"/>
      <c r="EY28" s="116"/>
      <c r="EZ28" s="116"/>
      <c r="FA28" s="116"/>
      <c r="FB28" s="116"/>
      <c r="FC28" s="116"/>
      <c r="FD28" s="116"/>
      <c r="FE28" s="116"/>
      <c r="FF28" s="116"/>
      <c r="FG28" s="116"/>
      <c r="FH28" s="116"/>
      <c r="FI28" s="116"/>
      <c r="FJ28" s="116"/>
      <c r="FK28" s="116"/>
      <c r="FL28" s="116"/>
      <c r="FM28" s="116"/>
      <c r="FN28" s="116"/>
      <c r="FO28" s="116"/>
      <c r="FP28" s="116"/>
      <c r="FQ28" s="116"/>
      <c r="FR28" s="116"/>
      <c r="FS28" s="116"/>
      <c r="FT28" s="116"/>
      <c r="FU28" s="116"/>
      <c r="FV28" s="116"/>
      <c r="FW28" s="116"/>
      <c r="FX28" s="116"/>
      <c r="FY28" s="116"/>
      <c r="FZ28" s="116"/>
      <c r="GA28" s="116"/>
      <c r="GB28" s="116"/>
      <c r="GC28" s="116"/>
      <c r="GD28" s="116"/>
      <c r="GE28" s="116"/>
      <c r="GF28" s="116"/>
      <c r="GG28" s="116"/>
      <c r="GH28" s="116"/>
      <c r="GI28" s="116"/>
      <c r="GJ28" s="116"/>
      <c r="GK28" s="116"/>
      <c r="GL28" s="116"/>
      <c r="GM28" s="116"/>
      <c r="GN28" s="116"/>
      <c r="GO28" s="116"/>
      <c r="GP28" s="116"/>
      <c r="GQ28" s="116"/>
      <c r="GR28" s="116"/>
      <c r="GS28" s="116"/>
      <c r="GT28" s="116"/>
      <c r="GU28" s="116"/>
      <c r="GV28" s="116"/>
      <c r="GW28" s="116"/>
      <c r="GX28" s="116"/>
      <c r="GY28" s="116"/>
      <c r="GZ28" s="116"/>
      <c r="HA28" s="116"/>
      <c r="HB28" s="116"/>
      <c r="HC28" s="116"/>
      <c r="HD28" s="116"/>
      <c r="HE28" s="116"/>
      <c r="HF28" s="116"/>
      <c r="HG28" s="116"/>
      <c r="HH28" s="116"/>
      <c r="HI28" s="116"/>
      <c r="HJ28" s="116"/>
      <c r="HK28" s="116"/>
      <c r="HL28" s="116"/>
      <c r="HM28" s="116"/>
      <c r="HN28" s="116"/>
      <c r="HO28" s="116"/>
      <c r="HP28" s="116"/>
      <c r="HQ28" s="116"/>
      <c r="HR28" s="116"/>
      <c r="HS28" s="116"/>
      <c r="HT28" s="116"/>
      <c r="HU28" s="116"/>
      <c r="HV28" s="116"/>
      <c r="HW28" s="116"/>
      <c r="HX28" s="116"/>
      <c r="HY28" s="116"/>
      <c r="HZ28" s="116"/>
      <c r="IA28" s="116"/>
      <c r="IB28" s="116"/>
      <c r="IC28" s="116"/>
      <c r="ID28" s="116"/>
      <c r="IE28" s="116"/>
      <c r="IF28" s="116"/>
      <c r="IG28" s="116"/>
      <c r="IH28" s="116"/>
      <c r="II28" s="116"/>
      <c r="IJ28" s="116"/>
      <c r="IK28" s="116"/>
      <c r="IL28" s="116"/>
      <c r="IM28" s="116"/>
      <c r="IN28" s="116"/>
      <c r="IO28" s="116"/>
    </row>
    <row r="29" s="113" customFormat="1" ht="19.5" customHeight="1" spans="1:249">
      <c r="A29" s="119"/>
      <c r="B29" s="121"/>
      <c r="C29" s="121"/>
      <c r="D29" s="121"/>
      <c r="E29" s="121"/>
      <c r="F29" s="116"/>
      <c r="G29" s="116"/>
      <c r="H29" s="116"/>
      <c r="I29" s="116"/>
      <c r="J29" s="116"/>
      <c r="K29" s="116"/>
      <c r="L29" s="116"/>
      <c r="M29" s="116"/>
      <c r="N29" s="116"/>
      <c r="O29" s="116"/>
      <c r="P29" s="116"/>
      <c r="Q29" s="116"/>
      <c r="R29" s="116"/>
      <c r="S29" s="116"/>
      <c r="T29" s="116"/>
      <c r="U29" s="116"/>
      <c r="V29" s="116"/>
      <c r="W29" s="116"/>
      <c r="X29" s="116"/>
      <c r="Y29" s="116"/>
      <c r="Z29" s="116"/>
      <c r="AA29" s="116"/>
      <c r="AB29" s="116"/>
      <c r="AC29" s="116"/>
      <c r="AD29" s="116"/>
      <c r="AE29" s="116"/>
      <c r="AF29" s="116"/>
      <c r="AG29" s="116"/>
      <c r="AH29" s="116"/>
      <c r="AI29" s="116"/>
      <c r="AJ29" s="116"/>
      <c r="AK29" s="116"/>
      <c r="AL29" s="116"/>
      <c r="AM29" s="116"/>
      <c r="AN29" s="116"/>
      <c r="AO29" s="116"/>
      <c r="AP29" s="116"/>
      <c r="AQ29" s="116"/>
      <c r="AR29" s="116"/>
      <c r="AS29" s="116"/>
      <c r="AT29" s="116"/>
      <c r="AU29" s="116"/>
      <c r="AV29" s="116"/>
      <c r="AW29" s="116"/>
      <c r="AX29" s="116"/>
      <c r="AY29" s="116"/>
      <c r="AZ29" s="116"/>
      <c r="BA29" s="116"/>
      <c r="BB29" s="116"/>
      <c r="BC29" s="116"/>
      <c r="BD29" s="116"/>
      <c r="BE29" s="116"/>
      <c r="BF29" s="116"/>
      <c r="BG29" s="116"/>
      <c r="BH29" s="116"/>
      <c r="BI29" s="116"/>
      <c r="BJ29" s="116"/>
      <c r="BK29" s="116"/>
      <c r="BL29" s="116"/>
      <c r="BM29" s="116"/>
      <c r="BN29" s="116"/>
      <c r="BO29" s="116"/>
      <c r="BP29" s="116"/>
      <c r="BQ29" s="116"/>
      <c r="BR29" s="116"/>
      <c r="BS29" s="116"/>
      <c r="BT29" s="116"/>
      <c r="BU29" s="116"/>
      <c r="BV29" s="116"/>
      <c r="BW29" s="116"/>
      <c r="BX29" s="116"/>
      <c r="BY29" s="116"/>
      <c r="BZ29" s="116"/>
      <c r="CA29" s="116"/>
      <c r="CB29" s="116"/>
      <c r="CC29" s="116"/>
      <c r="CD29" s="116"/>
      <c r="CE29" s="116"/>
      <c r="CF29" s="116"/>
      <c r="CG29" s="116"/>
      <c r="CH29" s="116"/>
      <c r="CI29" s="116"/>
      <c r="CJ29" s="116"/>
      <c r="CK29" s="116"/>
      <c r="CL29" s="116"/>
      <c r="CM29" s="116"/>
      <c r="CN29" s="116"/>
      <c r="CO29" s="116"/>
      <c r="CP29" s="116"/>
      <c r="CQ29" s="116"/>
      <c r="CR29" s="116"/>
      <c r="CS29" s="116"/>
      <c r="CT29" s="116"/>
      <c r="CU29" s="116"/>
      <c r="CV29" s="116"/>
      <c r="CW29" s="116"/>
      <c r="CX29" s="116"/>
      <c r="CY29" s="116"/>
      <c r="CZ29" s="116"/>
      <c r="DA29" s="116"/>
      <c r="DB29" s="116"/>
      <c r="DC29" s="116"/>
      <c r="DD29" s="116"/>
      <c r="DE29" s="116"/>
      <c r="DF29" s="116"/>
      <c r="DG29" s="116"/>
      <c r="DH29" s="116"/>
      <c r="DI29" s="116"/>
      <c r="DJ29" s="116"/>
      <c r="DK29" s="116"/>
      <c r="DL29" s="116"/>
      <c r="DM29" s="116"/>
      <c r="DN29" s="116"/>
      <c r="DO29" s="116"/>
      <c r="DP29" s="116"/>
      <c r="DQ29" s="116"/>
      <c r="DR29" s="116"/>
      <c r="DS29" s="116"/>
      <c r="DT29" s="116"/>
      <c r="DU29" s="116"/>
      <c r="DV29" s="116"/>
      <c r="DW29" s="116"/>
      <c r="DX29" s="116"/>
      <c r="DY29" s="116"/>
      <c r="DZ29" s="116"/>
      <c r="EA29" s="116"/>
      <c r="EB29" s="116"/>
      <c r="EC29" s="116"/>
      <c r="ED29" s="116"/>
      <c r="EE29" s="116"/>
      <c r="EF29" s="116"/>
      <c r="EG29" s="116"/>
      <c r="EH29" s="116"/>
      <c r="EI29" s="116"/>
      <c r="EJ29" s="116"/>
      <c r="EK29" s="116"/>
      <c r="EL29" s="116"/>
      <c r="EM29" s="116"/>
      <c r="EN29" s="116"/>
      <c r="EO29" s="116"/>
      <c r="EP29" s="116"/>
      <c r="EQ29" s="116"/>
      <c r="ER29" s="116"/>
      <c r="ES29" s="116"/>
      <c r="ET29" s="116"/>
      <c r="EU29" s="116"/>
      <c r="EV29" s="116"/>
      <c r="EW29" s="116"/>
      <c r="EX29" s="116"/>
      <c r="EY29" s="116"/>
      <c r="EZ29" s="116"/>
      <c r="FA29" s="116"/>
      <c r="FB29" s="116"/>
      <c r="FC29" s="116"/>
      <c r="FD29" s="116"/>
      <c r="FE29" s="116"/>
      <c r="FF29" s="116"/>
      <c r="FG29" s="116"/>
      <c r="FH29" s="116"/>
      <c r="FI29" s="116"/>
      <c r="FJ29" s="116"/>
      <c r="FK29" s="116"/>
      <c r="FL29" s="116"/>
      <c r="FM29" s="116"/>
      <c r="FN29" s="116"/>
      <c r="FO29" s="116"/>
      <c r="FP29" s="116"/>
      <c r="FQ29" s="116"/>
      <c r="FR29" s="116"/>
      <c r="FS29" s="116"/>
      <c r="FT29" s="116"/>
      <c r="FU29" s="116"/>
      <c r="FV29" s="116"/>
      <c r="FW29" s="116"/>
      <c r="FX29" s="116"/>
      <c r="FY29" s="116"/>
      <c r="FZ29" s="116"/>
      <c r="GA29" s="116"/>
      <c r="GB29" s="116"/>
      <c r="GC29" s="116"/>
      <c r="GD29" s="116"/>
      <c r="GE29" s="116"/>
      <c r="GF29" s="116"/>
      <c r="GG29" s="116"/>
      <c r="GH29" s="116"/>
      <c r="GI29" s="116"/>
      <c r="GJ29" s="116"/>
      <c r="GK29" s="116"/>
      <c r="GL29" s="116"/>
      <c r="GM29" s="116"/>
      <c r="GN29" s="116"/>
      <c r="GO29" s="116"/>
      <c r="GP29" s="116"/>
      <c r="GQ29" s="116"/>
      <c r="GR29" s="116"/>
      <c r="GS29" s="116"/>
      <c r="GT29" s="116"/>
      <c r="GU29" s="116"/>
      <c r="GV29" s="116"/>
      <c r="GW29" s="116"/>
      <c r="GX29" s="116"/>
      <c r="GY29" s="116"/>
      <c r="GZ29" s="116"/>
      <c r="HA29" s="116"/>
      <c r="HB29" s="116"/>
      <c r="HC29" s="116"/>
      <c r="HD29" s="116"/>
      <c r="HE29" s="116"/>
      <c r="HF29" s="116"/>
      <c r="HG29" s="116"/>
      <c r="HH29" s="116"/>
      <c r="HI29" s="116"/>
      <c r="HJ29" s="116"/>
      <c r="HK29" s="116"/>
      <c r="HL29" s="116"/>
      <c r="HM29" s="116"/>
      <c r="HN29" s="116"/>
      <c r="HO29" s="116"/>
      <c r="HP29" s="116"/>
      <c r="HQ29" s="116"/>
      <c r="HR29" s="116"/>
      <c r="HS29" s="116"/>
      <c r="HT29" s="116"/>
      <c r="HU29" s="116"/>
      <c r="HV29" s="116"/>
      <c r="HW29" s="116"/>
      <c r="HX29" s="116"/>
      <c r="HY29" s="116"/>
      <c r="HZ29" s="116"/>
      <c r="IA29" s="116"/>
      <c r="IB29" s="116"/>
      <c r="IC29" s="116"/>
      <c r="ID29" s="116"/>
      <c r="IE29" s="116"/>
      <c r="IF29" s="116"/>
      <c r="IG29" s="116"/>
      <c r="IH29" s="116"/>
      <c r="II29" s="116"/>
      <c r="IJ29" s="116"/>
      <c r="IK29" s="116"/>
      <c r="IL29" s="116"/>
      <c r="IM29" s="116"/>
      <c r="IN29" s="116"/>
      <c r="IO29" s="116"/>
    </row>
    <row r="30" s="113" customFormat="1" ht="19.5" customHeight="1" spans="1:249">
      <c r="A30" s="119">
        <v>1021001</v>
      </c>
      <c r="B30" s="120" t="s">
        <v>278</v>
      </c>
      <c r="C30" s="121"/>
      <c r="D30" s="121"/>
      <c r="E30" s="121"/>
      <c r="F30" s="116"/>
      <c r="G30" s="116"/>
      <c r="H30" s="116"/>
      <c r="I30" s="116"/>
      <c r="J30" s="116"/>
      <c r="K30" s="116"/>
      <c r="L30" s="116"/>
      <c r="M30" s="116"/>
      <c r="N30" s="116"/>
      <c r="O30" s="116"/>
      <c r="P30" s="116"/>
      <c r="Q30" s="116"/>
      <c r="R30" s="116"/>
      <c r="S30" s="116"/>
      <c r="T30" s="116"/>
      <c r="U30" s="116"/>
      <c r="V30" s="116"/>
      <c r="W30" s="116"/>
      <c r="X30" s="116"/>
      <c r="Y30" s="116"/>
      <c r="Z30" s="116"/>
      <c r="AA30" s="116"/>
      <c r="AB30" s="116"/>
      <c r="AC30" s="116"/>
      <c r="AD30" s="116"/>
      <c r="AE30" s="116"/>
      <c r="AF30" s="116"/>
      <c r="AG30" s="116"/>
      <c r="AH30" s="116"/>
      <c r="AI30" s="116"/>
      <c r="AJ30" s="116"/>
      <c r="AK30" s="116"/>
      <c r="AL30" s="116"/>
      <c r="AM30" s="116"/>
      <c r="AN30" s="116"/>
      <c r="AO30" s="116"/>
      <c r="AP30" s="116"/>
      <c r="AQ30" s="116"/>
      <c r="AR30" s="116"/>
      <c r="AS30" s="116"/>
      <c r="AT30" s="116"/>
      <c r="AU30" s="116"/>
      <c r="AV30" s="116"/>
      <c r="AW30" s="116"/>
      <c r="AX30" s="116"/>
      <c r="AY30" s="116"/>
      <c r="AZ30" s="116"/>
      <c r="BA30" s="116"/>
      <c r="BB30" s="116"/>
      <c r="BC30" s="116"/>
      <c r="BD30" s="116"/>
      <c r="BE30" s="116"/>
      <c r="BF30" s="116"/>
      <c r="BG30" s="116"/>
      <c r="BH30" s="116"/>
      <c r="BI30" s="116"/>
      <c r="BJ30" s="116"/>
      <c r="BK30" s="116"/>
      <c r="BL30" s="116"/>
      <c r="BM30" s="116"/>
      <c r="BN30" s="116"/>
      <c r="BO30" s="116"/>
      <c r="BP30" s="116"/>
      <c r="BQ30" s="116"/>
      <c r="BR30" s="116"/>
      <c r="BS30" s="116"/>
      <c r="BT30" s="116"/>
      <c r="BU30" s="116"/>
      <c r="BV30" s="116"/>
      <c r="BW30" s="116"/>
      <c r="BX30" s="116"/>
      <c r="BY30" s="116"/>
      <c r="BZ30" s="116"/>
      <c r="CA30" s="116"/>
      <c r="CB30" s="116"/>
      <c r="CC30" s="116"/>
      <c r="CD30" s="116"/>
      <c r="CE30" s="116"/>
      <c r="CF30" s="116"/>
      <c r="CG30" s="116"/>
      <c r="CH30" s="116"/>
      <c r="CI30" s="116"/>
      <c r="CJ30" s="116"/>
      <c r="CK30" s="116"/>
      <c r="CL30" s="116"/>
      <c r="CM30" s="116"/>
      <c r="CN30" s="116"/>
      <c r="CO30" s="116"/>
      <c r="CP30" s="116"/>
      <c r="CQ30" s="116"/>
      <c r="CR30" s="116"/>
      <c r="CS30" s="116"/>
      <c r="CT30" s="116"/>
      <c r="CU30" s="116"/>
      <c r="CV30" s="116"/>
      <c r="CW30" s="116"/>
      <c r="CX30" s="116"/>
      <c r="CY30" s="116"/>
      <c r="CZ30" s="116"/>
      <c r="DA30" s="116"/>
      <c r="DB30" s="116"/>
      <c r="DC30" s="116"/>
      <c r="DD30" s="116"/>
      <c r="DE30" s="116"/>
      <c r="DF30" s="116"/>
      <c r="DG30" s="116"/>
      <c r="DH30" s="116"/>
      <c r="DI30" s="116"/>
      <c r="DJ30" s="116"/>
      <c r="DK30" s="116"/>
      <c r="DL30" s="116"/>
      <c r="DM30" s="116"/>
      <c r="DN30" s="116"/>
      <c r="DO30" s="116"/>
      <c r="DP30" s="116"/>
      <c r="DQ30" s="116"/>
      <c r="DR30" s="116"/>
      <c r="DS30" s="116"/>
      <c r="DT30" s="116"/>
      <c r="DU30" s="116"/>
      <c r="DV30" s="116"/>
      <c r="DW30" s="116"/>
      <c r="DX30" s="116"/>
      <c r="DY30" s="116"/>
      <c r="DZ30" s="116"/>
      <c r="EA30" s="116"/>
      <c r="EB30" s="116"/>
      <c r="EC30" s="116"/>
      <c r="ED30" s="116"/>
      <c r="EE30" s="116"/>
      <c r="EF30" s="116"/>
      <c r="EG30" s="116"/>
      <c r="EH30" s="116"/>
      <c r="EI30" s="116"/>
      <c r="EJ30" s="116"/>
      <c r="EK30" s="116"/>
      <c r="EL30" s="116"/>
      <c r="EM30" s="116"/>
      <c r="EN30" s="116"/>
      <c r="EO30" s="116"/>
      <c r="EP30" s="116"/>
      <c r="EQ30" s="116"/>
      <c r="ER30" s="116"/>
      <c r="ES30" s="116"/>
      <c r="ET30" s="116"/>
      <c r="EU30" s="116"/>
      <c r="EV30" s="116"/>
      <c r="EW30" s="116"/>
      <c r="EX30" s="116"/>
      <c r="EY30" s="116"/>
      <c r="EZ30" s="116"/>
      <c r="FA30" s="116"/>
      <c r="FB30" s="116"/>
      <c r="FC30" s="116"/>
      <c r="FD30" s="116"/>
      <c r="FE30" s="116"/>
      <c r="FF30" s="116"/>
      <c r="FG30" s="116"/>
      <c r="FH30" s="116"/>
      <c r="FI30" s="116"/>
      <c r="FJ30" s="116"/>
      <c r="FK30" s="116"/>
      <c r="FL30" s="116"/>
      <c r="FM30" s="116"/>
      <c r="FN30" s="116"/>
      <c r="FO30" s="116"/>
      <c r="FP30" s="116"/>
      <c r="FQ30" s="116"/>
      <c r="FR30" s="116"/>
      <c r="FS30" s="116"/>
      <c r="FT30" s="116"/>
      <c r="FU30" s="116"/>
      <c r="FV30" s="116"/>
      <c r="FW30" s="116"/>
      <c r="FX30" s="116"/>
      <c r="FY30" s="116"/>
      <c r="FZ30" s="116"/>
      <c r="GA30" s="116"/>
      <c r="GB30" s="116"/>
      <c r="GC30" s="116"/>
      <c r="GD30" s="116"/>
      <c r="GE30" s="116"/>
      <c r="GF30" s="116"/>
      <c r="GG30" s="116"/>
      <c r="GH30" s="116"/>
      <c r="GI30" s="116"/>
      <c r="GJ30" s="116"/>
      <c r="GK30" s="116"/>
      <c r="GL30" s="116"/>
      <c r="GM30" s="116"/>
      <c r="GN30" s="116"/>
      <c r="GO30" s="116"/>
      <c r="GP30" s="116"/>
      <c r="GQ30" s="116"/>
      <c r="GR30" s="116"/>
      <c r="GS30" s="116"/>
      <c r="GT30" s="116"/>
      <c r="GU30" s="116"/>
      <c r="GV30" s="116"/>
      <c r="GW30" s="116"/>
      <c r="GX30" s="116"/>
      <c r="GY30" s="116"/>
      <c r="GZ30" s="116"/>
      <c r="HA30" s="116"/>
      <c r="HB30" s="116"/>
      <c r="HC30" s="116"/>
      <c r="HD30" s="116"/>
      <c r="HE30" s="116"/>
      <c r="HF30" s="116"/>
      <c r="HG30" s="116"/>
      <c r="HH30" s="116"/>
      <c r="HI30" s="116"/>
      <c r="HJ30" s="116"/>
      <c r="HK30" s="116"/>
      <c r="HL30" s="116"/>
      <c r="HM30" s="116"/>
      <c r="HN30" s="116"/>
      <c r="HO30" s="116"/>
      <c r="HP30" s="116"/>
      <c r="HQ30" s="116"/>
      <c r="HR30" s="116"/>
      <c r="HS30" s="116"/>
      <c r="HT30" s="116"/>
      <c r="HU30" s="116"/>
      <c r="HV30" s="116"/>
      <c r="HW30" s="116"/>
      <c r="HX30" s="116"/>
      <c r="HY30" s="116"/>
      <c r="HZ30" s="116"/>
      <c r="IA30" s="116"/>
      <c r="IB30" s="116"/>
      <c r="IC30" s="116"/>
      <c r="ID30" s="116"/>
      <c r="IE30" s="116"/>
      <c r="IF30" s="116"/>
      <c r="IG30" s="116"/>
      <c r="IH30" s="116"/>
      <c r="II30" s="116"/>
      <c r="IJ30" s="116"/>
      <c r="IK30" s="116"/>
      <c r="IL30" s="116"/>
      <c r="IM30" s="116"/>
      <c r="IN30" s="116"/>
      <c r="IO30" s="116"/>
    </row>
    <row r="31" s="113" customFormat="1" ht="19.5" customHeight="1" spans="1:249">
      <c r="A31" s="119"/>
      <c r="B31" s="121"/>
      <c r="C31" s="121"/>
      <c r="D31" s="121"/>
      <c r="E31" s="121"/>
      <c r="F31" s="116"/>
      <c r="G31" s="116"/>
      <c r="H31" s="116"/>
      <c r="I31" s="116"/>
      <c r="J31" s="116"/>
      <c r="K31" s="116"/>
      <c r="L31" s="116"/>
      <c r="M31" s="116"/>
      <c r="N31" s="116"/>
      <c r="O31" s="116"/>
      <c r="P31" s="116"/>
      <c r="Q31" s="116"/>
      <c r="R31" s="116"/>
      <c r="S31" s="116"/>
      <c r="T31" s="116"/>
      <c r="U31" s="116"/>
      <c r="V31" s="116"/>
      <c r="W31" s="116"/>
      <c r="X31" s="116"/>
      <c r="Y31" s="116"/>
      <c r="Z31" s="116"/>
      <c r="AA31" s="116"/>
      <c r="AB31" s="116"/>
      <c r="AC31" s="116"/>
      <c r="AD31" s="116"/>
      <c r="AE31" s="116"/>
      <c r="AF31" s="116"/>
      <c r="AG31" s="116"/>
      <c r="AH31" s="116"/>
      <c r="AI31" s="116"/>
      <c r="AJ31" s="116"/>
      <c r="AK31" s="116"/>
      <c r="AL31" s="116"/>
      <c r="AM31" s="116"/>
      <c r="AN31" s="116"/>
      <c r="AO31" s="116"/>
      <c r="AP31" s="116"/>
      <c r="AQ31" s="116"/>
      <c r="AR31" s="116"/>
      <c r="AS31" s="116"/>
      <c r="AT31" s="116"/>
      <c r="AU31" s="116"/>
      <c r="AV31" s="116"/>
      <c r="AW31" s="116"/>
      <c r="AX31" s="116"/>
      <c r="AY31" s="116"/>
      <c r="AZ31" s="116"/>
      <c r="BA31" s="116"/>
      <c r="BB31" s="116"/>
      <c r="BC31" s="116"/>
      <c r="BD31" s="116"/>
      <c r="BE31" s="116"/>
      <c r="BF31" s="116"/>
      <c r="BG31" s="116"/>
      <c r="BH31" s="116"/>
      <c r="BI31" s="116"/>
      <c r="BJ31" s="116"/>
      <c r="BK31" s="116"/>
      <c r="BL31" s="116"/>
      <c r="BM31" s="116"/>
      <c r="BN31" s="116"/>
      <c r="BO31" s="116"/>
      <c r="BP31" s="116"/>
      <c r="BQ31" s="116"/>
      <c r="BR31" s="116"/>
      <c r="BS31" s="116"/>
      <c r="BT31" s="116"/>
      <c r="BU31" s="116"/>
      <c r="BV31" s="116"/>
      <c r="BW31" s="116"/>
      <c r="BX31" s="116"/>
      <c r="BY31" s="116"/>
      <c r="BZ31" s="116"/>
      <c r="CA31" s="116"/>
      <c r="CB31" s="116"/>
      <c r="CC31" s="116"/>
      <c r="CD31" s="116"/>
      <c r="CE31" s="116"/>
      <c r="CF31" s="116"/>
      <c r="CG31" s="116"/>
      <c r="CH31" s="116"/>
      <c r="CI31" s="116"/>
      <c r="CJ31" s="116"/>
      <c r="CK31" s="116"/>
      <c r="CL31" s="116"/>
      <c r="CM31" s="116"/>
      <c r="CN31" s="116"/>
      <c r="CO31" s="116"/>
      <c r="CP31" s="116"/>
      <c r="CQ31" s="116"/>
      <c r="CR31" s="116"/>
      <c r="CS31" s="116"/>
      <c r="CT31" s="116"/>
      <c r="CU31" s="116"/>
      <c r="CV31" s="116"/>
      <c r="CW31" s="116"/>
      <c r="CX31" s="116"/>
      <c r="CY31" s="116"/>
      <c r="CZ31" s="116"/>
      <c r="DA31" s="116"/>
      <c r="DB31" s="116"/>
      <c r="DC31" s="116"/>
      <c r="DD31" s="116"/>
      <c r="DE31" s="116"/>
      <c r="DF31" s="116"/>
      <c r="DG31" s="116"/>
      <c r="DH31" s="116"/>
      <c r="DI31" s="116"/>
      <c r="DJ31" s="116"/>
      <c r="DK31" s="116"/>
      <c r="DL31" s="116"/>
      <c r="DM31" s="116"/>
      <c r="DN31" s="116"/>
      <c r="DO31" s="116"/>
      <c r="DP31" s="116"/>
      <c r="DQ31" s="116"/>
      <c r="DR31" s="116"/>
      <c r="DS31" s="116"/>
      <c r="DT31" s="116"/>
      <c r="DU31" s="116"/>
      <c r="DV31" s="116"/>
      <c r="DW31" s="116"/>
      <c r="DX31" s="116"/>
      <c r="DY31" s="116"/>
      <c r="DZ31" s="116"/>
      <c r="EA31" s="116"/>
      <c r="EB31" s="116"/>
      <c r="EC31" s="116"/>
      <c r="ED31" s="116"/>
      <c r="EE31" s="116"/>
      <c r="EF31" s="116"/>
      <c r="EG31" s="116"/>
      <c r="EH31" s="116"/>
      <c r="EI31" s="116"/>
      <c r="EJ31" s="116"/>
      <c r="EK31" s="116"/>
      <c r="EL31" s="116"/>
      <c r="EM31" s="116"/>
      <c r="EN31" s="116"/>
      <c r="EO31" s="116"/>
      <c r="EP31" s="116"/>
      <c r="EQ31" s="116"/>
      <c r="ER31" s="116"/>
      <c r="ES31" s="116"/>
      <c r="ET31" s="116"/>
      <c r="EU31" s="116"/>
      <c r="EV31" s="116"/>
      <c r="EW31" s="116"/>
      <c r="EX31" s="116"/>
      <c r="EY31" s="116"/>
      <c r="EZ31" s="116"/>
      <c r="FA31" s="116"/>
      <c r="FB31" s="116"/>
      <c r="FC31" s="116"/>
      <c r="FD31" s="116"/>
      <c r="FE31" s="116"/>
      <c r="FF31" s="116"/>
      <c r="FG31" s="116"/>
      <c r="FH31" s="116"/>
      <c r="FI31" s="116"/>
      <c r="FJ31" s="116"/>
      <c r="FK31" s="116"/>
      <c r="FL31" s="116"/>
      <c r="FM31" s="116"/>
      <c r="FN31" s="116"/>
      <c r="FO31" s="116"/>
      <c r="FP31" s="116"/>
      <c r="FQ31" s="116"/>
      <c r="FR31" s="116"/>
      <c r="FS31" s="116"/>
      <c r="FT31" s="116"/>
      <c r="FU31" s="116"/>
      <c r="FV31" s="116"/>
      <c r="FW31" s="116"/>
      <c r="FX31" s="116"/>
      <c r="FY31" s="116"/>
      <c r="FZ31" s="116"/>
      <c r="GA31" s="116"/>
      <c r="GB31" s="116"/>
      <c r="GC31" s="116"/>
      <c r="GD31" s="116"/>
      <c r="GE31" s="116"/>
      <c r="GF31" s="116"/>
      <c r="GG31" s="116"/>
      <c r="GH31" s="116"/>
      <c r="GI31" s="116"/>
      <c r="GJ31" s="116"/>
      <c r="GK31" s="116"/>
      <c r="GL31" s="116"/>
      <c r="GM31" s="116"/>
      <c r="GN31" s="116"/>
      <c r="GO31" s="116"/>
      <c r="GP31" s="116"/>
      <c r="GQ31" s="116"/>
      <c r="GR31" s="116"/>
      <c r="GS31" s="116"/>
      <c r="GT31" s="116"/>
      <c r="GU31" s="116"/>
      <c r="GV31" s="116"/>
      <c r="GW31" s="116"/>
      <c r="GX31" s="116"/>
      <c r="GY31" s="116"/>
      <c r="GZ31" s="116"/>
      <c r="HA31" s="116"/>
      <c r="HB31" s="116"/>
      <c r="HC31" s="116"/>
      <c r="HD31" s="116"/>
      <c r="HE31" s="116"/>
      <c r="HF31" s="116"/>
      <c r="HG31" s="116"/>
      <c r="HH31" s="116"/>
      <c r="HI31" s="116"/>
      <c r="HJ31" s="116"/>
      <c r="HK31" s="116"/>
      <c r="HL31" s="116"/>
      <c r="HM31" s="116"/>
      <c r="HN31" s="116"/>
      <c r="HO31" s="116"/>
      <c r="HP31" s="116"/>
      <c r="HQ31" s="116"/>
      <c r="HR31" s="116"/>
      <c r="HS31" s="116"/>
      <c r="HT31" s="116"/>
      <c r="HU31" s="116"/>
      <c r="HV31" s="116"/>
      <c r="HW31" s="116"/>
      <c r="HX31" s="116"/>
      <c r="HY31" s="116"/>
      <c r="HZ31" s="116"/>
      <c r="IA31" s="116"/>
      <c r="IB31" s="116"/>
      <c r="IC31" s="116"/>
      <c r="ID31" s="116"/>
      <c r="IE31" s="116"/>
      <c r="IF31" s="116"/>
      <c r="IG31" s="116"/>
      <c r="IH31" s="116"/>
      <c r="II31" s="116"/>
      <c r="IJ31" s="116"/>
      <c r="IK31" s="116"/>
      <c r="IL31" s="116"/>
      <c r="IM31" s="116"/>
      <c r="IN31" s="116"/>
      <c r="IO31" s="116"/>
    </row>
    <row r="32" s="113" customFormat="1" ht="19.5" customHeight="1" spans="1:249">
      <c r="A32" s="119">
        <v>1021002</v>
      </c>
      <c r="B32" s="120" t="s">
        <v>279</v>
      </c>
      <c r="C32" s="121"/>
      <c r="D32" s="121"/>
      <c r="E32" s="121"/>
      <c r="F32" s="116"/>
      <c r="G32" s="116"/>
      <c r="H32" s="116"/>
      <c r="I32" s="116"/>
      <c r="J32" s="116"/>
      <c r="K32" s="116"/>
      <c r="L32" s="116"/>
      <c r="M32" s="116"/>
      <c r="N32" s="116"/>
      <c r="O32" s="116"/>
      <c r="P32" s="116"/>
      <c r="Q32" s="116"/>
      <c r="R32" s="116"/>
      <c r="S32" s="116"/>
      <c r="T32" s="116"/>
      <c r="U32" s="116"/>
      <c r="V32" s="116"/>
      <c r="W32" s="116"/>
      <c r="X32" s="116"/>
      <c r="Y32" s="116"/>
      <c r="Z32" s="116"/>
      <c r="AA32" s="116"/>
      <c r="AB32" s="116"/>
      <c r="AC32" s="116"/>
      <c r="AD32" s="116"/>
      <c r="AE32" s="116"/>
      <c r="AF32" s="116"/>
      <c r="AG32" s="116"/>
      <c r="AH32" s="116"/>
      <c r="AI32" s="116"/>
      <c r="AJ32" s="116"/>
      <c r="AK32" s="116"/>
      <c r="AL32" s="116"/>
      <c r="AM32" s="116"/>
      <c r="AN32" s="116"/>
      <c r="AO32" s="116"/>
      <c r="AP32" s="116"/>
      <c r="AQ32" s="116"/>
      <c r="AR32" s="116"/>
      <c r="AS32" s="116"/>
      <c r="AT32" s="116"/>
      <c r="AU32" s="116"/>
      <c r="AV32" s="116"/>
      <c r="AW32" s="116"/>
      <c r="AX32" s="116"/>
      <c r="AY32" s="116"/>
      <c r="AZ32" s="116"/>
      <c r="BA32" s="116"/>
      <c r="BB32" s="116"/>
      <c r="BC32" s="116"/>
      <c r="BD32" s="116"/>
      <c r="BE32" s="116"/>
      <c r="BF32" s="116"/>
      <c r="BG32" s="116"/>
      <c r="BH32" s="116"/>
      <c r="BI32" s="116"/>
      <c r="BJ32" s="116"/>
      <c r="BK32" s="116"/>
      <c r="BL32" s="116"/>
      <c r="BM32" s="116"/>
      <c r="BN32" s="116"/>
      <c r="BO32" s="116"/>
      <c r="BP32" s="116"/>
      <c r="BQ32" s="116"/>
      <c r="BR32" s="116"/>
      <c r="BS32" s="116"/>
      <c r="BT32" s="116"/>
      <c r="BU32" s="116"/>
      <c r="BV32" s="116"/>
      <c r="BW32" s="116"/>
      <c r="BX32" s="116"/>
      <c r="BY32" s="116"/>
      <c r="BZ32" s="116"/>
      <c r="CA32" s="116"/>
      <c r="CB32" s="116"/>
      <c r="CC32" s="116"/>
      <c r="CD32" s="116"/>
      <c r="CE32" s="116"/>
      <c r="CF32" s="116"/>
      <c r="CG32" s="116"/>
      <c r="CH32" s="116"/>
      <c r="CI32" s="116"/>
      <c r="CJ32" s="116"/>
      <c r="CK32" s="116"/>
      <c r="CL32" s="116"/>
      <c r="CM32" s="116"/>
      <c r="CN32" s="116"/>
      <c r="CO32" s="116"/>
      <c r="CP32" s="116"/>
      <c r="CQ32" s="116"/>
      <c r="CR32" s="116"/>
      <c r="CS32" s="116"/>
      <c r="CT32" s="116"/>
      <c r="CU32" s="116"/>
      <c r="CV32" s="116"/>
      <c r="CW32" s="116"/>
      <c r="CX32" s="116"/>
      <c r="CY32" s="116"/>
      <c r="CZ32" s="116"/>
      <c r="DA32" s="116"/>
      <c r="DB32" s="116"/>
      <c r="DC32" s="116"/>
      <c r="DD32" s="116"/>
      <c r="DE32" s="116"/>
      <c r="DF32" s="116"/>
      <c r="DG32" s="116"/>
      <c r="DH32" s="116"/>
      <c r="DI32" s="116"/>
      <c r="DJ32" s="116"/>
      <c r="DK32" s="116"/>
      <c r="DL32" s="116"/>
      <c r="DM32" s="116"/>
      <c r="DN32" s="116"/>
      <c r="DO32" s="116"/>
      <c r="DP32" s="116"/>
      <c r="DQ32" s="116"/>
      <c r="DR32" s="116"/>
      <c r="DS32" s="116"/>
      <c r="DT32" s="116"/>
      <c r="DU32" s="116"/>
      <c r="DV32" s="116"/>
      <c r="DW32" s="116"/>
      <c r="DX32" s="116"/>
      <c r="DY32" s="116"/>
      <c r="DZ32" s="116"/>
      <c r="EA32" s="116"/>
      <c r="EB32" s="116"/>
      <c r="EC32" s="116"/>
      <c r="ED32" s="116"/>
      <c r="EE32" s="116"/>
      <c r="EF32" s="116"/>
      <c r="EG32" s="116"/>
      <c r="EH32" s="116"/>
      <c r="EI32" s="116"/>
      <c r="EJ32" s="116"/>
      <c r="EK32" s="116"/>
      <c r="EL32" s="116"/>
      <c r="EM32" s="116"/>
      <c r="EN32" s="116"/>
      <c r="EO32" s="116"/>
      <c r="EP32" s="116"/>
      <c r="EQ32" s="116"/>
      <c r="ER32" s="116"/>
      <c r="ES32" s="116"/>
      <c r="ET32" s="116"/>
      <c r="EU32" s="116"/>
      <c r="EV32" s="116"/>
      <c r="EW32" s="116"/>
      <c r="EX32" s="116"/>
      <c r="EY32" s="116"/>
      <c r="EZ32" s="116"/>
      <c r="FA32" s="116"/>
      <c r="FB32" s="116"/>
      <c r="FC32" s="116"/>
      <c r="FD32" s="116"/>
      <c r="FE32" s="116"/>
      <c r="FF32" s="116"/>
      <c r="FG32" s="116"/>
      <c r="FH32" s="116"/>
      <c r="FI32" s="116"/>
      <c r="FJ32" s="116"/>
      <c r="FK32" s="116"/>
      <c r="FL32" s="116"/>
      <c r="FM32" s="116"/>
      <c r="FN32" s="116"/>
      <c r="FO32" s="116"/>
      <c r="FP32" s="116"/>
      <c r="FQ32" s="116"/>
      <c r="FR32" s="116"/>
      <c r="FS32" s="116"/>
      <c r="FT32" s="116"/>
      <c r="FU32" s="116"/>
      <c r="FV32" s="116"/>
      <c r="FW32" s="116"/>
      <c r="FX32" s="116"/>
      <c r="FY32" s="116"/>
      <c r="FZ32" s="116"/>
      <c r="GA32" s="116"/>
      <c r="GB32" s="116"/>
      <c r="GC32" s="116"/>
      <c r="GD32" s="116"/>
      <c r="GE32" s="116"/>
      <c r="GF32" s="116"/>
      <c r="GG32" s="116"/>
      <c r="GH32" s="116"/>
      <c r="GI32" s="116"/>
      <c r="GJ32" s="116"/>
      <c r="GK32" s="116"/>
      <c r="GL32" s="116"/>
      <c r="GM32" s="116"/>
      <c r="GN32" s="116"/>
      <c r="GO32" s="116"/>
      <c r="GP32" s="116"/>
      <c r="GQ32" s="116"/>
      <c r="GR32" s="116"/>
      <c r="GS32" s="116"/>
      <c r="GT32" s="116"/>
      <c r="GU32" s="116"/>
      <c r="GV32" s="116"/>
      <c r="GW32" s="116"/>
      <c r="GX32" s="116"/>
      <c r="GY32" s="116"/>
      <c r="GZ32" s="116"/>
      <c r="HA32" s="116"/>
      <c r="HB32" s="116"/>
      <c r="HC32" s="116"/>
      <c r="HD32" s="116"/>
      <c r="HE32" s="116"/>
      <c r="HF32" s="116"/>
      <c r="HG32" s="116"/>
      <c r="HH32" s="116"/>
      <c r="HI32" s="116"/>
      <c r="HJ32" s="116"/>
      <c r="HK32" s="116"/>
      <c r="HL32" s="116"/>
      <c r="HM32" s="116"/>
      <c r="HN32" s="116"/>
      <c r="HO32" s="116"/>
      <c r="HP32" s="116"/>
      <c r="HQ32" s="116"/>
      <c r="HR32" s="116"/>
      <c r="HS32" s="116"/>
      <c r="HT32" s="116"/>
      <c r="HU32" s="116"/>
      <c r="HV32" s="116"/>
      <c r="HW32" s="116"/>
      <c r="HX32" s="116"/>
      <c r="HY32" s="116"/>
      <c r="HZ32" s="116"/>
      <c r="IA32" s="116"/>
      <c r="IB32" s="116"/>
      <c r="IC32" s="116"/>
      <c r="ID32" s="116"/>
      <c r="IE32" s="116"/>
      <c r="IF32" s="116"/>
      <c r="IG32" s="116"/>
      <c r="IH32" s="116"/>
      <c r="II32" s="116"/>
      <c r="IJ32" s="116"/>
      <c r="IK32" s="116"/>
      <c r="IL32" s="116"/>
      <c r="IM32" s="116"/>
      <c r="IN32" s="116"/>
      <c r="IO32" s="116"/>
    </row>
    <row r="33" s="113" customFormat="1" ht="19.5" customHeight="1" spans="1:249">
      <c r="A33" s="119"/>
      <c r="B33" s="121"/>
      <c r="C33" s="121"/>
      <c r="D33" s="121"/>
      <c r="E33" s="121"/>
      <c r="F33" s="116"/>
      <c r="G33" s="116"/>
      <c r="H33" s="116"/>
      <c r="I33" s="116"/>
      <c r="J33" s="116"/>
      <c r="K33" s="116"/>
      <c r="L33" s="116"/>
      <c r="M33" s="116"/>
      <c r="N33" s="116"/>
      <c r="O33" s="116"/>
      <c r="P33" s="116"/>
      <c r="Q33" s="116"/>
      <c r="R33" s="116"/>
      <c r="S33" s="116"/>
      <c r="T33" s="116"/>
      <c r="U33" s="116"/>
      <c r="V33" s="116"/>
      <c r="W33" s="116"/>
      <c r="X33" s="116"/>
      <c r="Y33" s="116"/>
      <c r="Z33" s="116"/>
      <c r="AA33" s="116"/>
      <c r="AB33" s="116"/>
      <c r="AC33" s="116"/>
      <c r="AD33" s="116"/>
      <c r="AE33" s="116"/>
      <c r="AF33" s="116"/>
      <c r="AG33" s="116"/>
      <c r="AH33" s="116"/>
      <c r="AI33" s="116"/>
      <c r="AJ33" s="116"/>
      <c r="AK33" s="116"/>
      <c r="AL33" s="116"/>
      <c r="AM33" s="116"/>
      <c r="AN33" s="116"/>
      <c r="AO33" s="116"/>
      <c r="AP33" s="116"/>
      <c r="AQ33" s="116"/>
      <c r="AR33" s="116"/>
      <c r="AS33" s="116"/>
      <c r="AT33" s="116"/>
      <c r="AU33" s="116"/>
      <c r="AV33" s="116"/>
      <c r="AW33" s="116"/>
      <c r="AX33" s="116"/>
      <c r="AY33" s="116"/>
      <c r="AZ33" s="116"/>
      <c r="BA33" s="116"/>
      <c r="BB33" s="116"/>
      <c r="BC33" s="116"/>
      <c r="BD33" s="116"/>
      <c r="BE33" s="116"/>
      <c r="BF33" s="116"/>
      <c r="BG33" s="116"/>
      <c r="BH33" s="116"/>
      <c r="BI33" s="116"/>
      <c r="BJ33" s="116"/>
      <c r="BK33" s="116"/>
      <c r="BL33" s="116"/>
      <c r="BM33" s="116"/>
      <c r="BN33" s="116"/>
      <c r="BO33" s="116"/>
      <c r="BP33" s="116"/>
      <c r="BQ33" s="116"/>
      <c r="BR33" s="116"/>
      <c r="BS33" s="116"/>
      <c r="BT33" s="116"/>
      <c r="BU33" s="116"/>
      <c r="BV33" s="116"/>
      <c r="BW33" s="116"/>
      <c r="BX33" s="116"/>
      <c r="BY33" s="116"/>
      <c r="BZ33" s="116"/>
      <c r="CA33" s="116"/>
      <c r="CB33" s="116"/>
      <c r="CC33" s="116"/>
      <c r="CD33" s="116"/>
      <c r="CE33" s="116"/>
      <c r="CF33" s="116"/>
      <c r="CG33" s="116"/>
      <c r="CH33" s="116"/>
      <c r="CI33" s="116"/>
      <c r="CJ33" s="116"/>
      <c r="CK33" s="116"/>
      <c r="CL33" s="116"/>
      <c r="CM33" s="116"/>
      <c r="CN33" s="116"/>
      <c r="CO33" s="116"/>
      <c r="CP33" s="116"/>
      <c r="CQ33" s="116"/>
      <c r="CR33" s="116"/>
      <c r="CS33" s="116"/>
      <c r="CT33" s="116"/>
      <c r="CU33" s="116"/>
      <c r="CV33" s="116"/>
      <c r="CW33" s="116"/>
      <c r="CX33" s="116"/>
      <c r="CY33" s="116"/>
      <c r="CZ33" s="116"/>
      <c r="DA33" s="116"/>
      <c r="DB33" s="116"/>
      <c r="DC33" s="116"/>
      <c r="DD33" s="116"/>
      <c r="DE33" s="116"/>
      <c r="DF33" s="116"/>
      <c r="DG33" s="116"/>
      <c r="DH33" s="116"/>
      <c r="DI33" s="116"/>
      <c r="DJ33" s="116"/>
      <c r="DK33" s="116"/>
      <c r="DL33" s="116"/>
      <c r="DM33" s="116"/>
      <c r="DN33" s="116"/>
      <c r="DO33" s="116"/>
      <c r="DP33" s="116"/>
      <c r="DQ33" s="116"/>
      <c r="DR33" s="116"/>
      <c r="DS33" s="116"/>
      <c r="DT33" s="116"/>
      <c r="DU33" s="116"/>
      <c r="DV33" s="116"/>
      <c r="DW33" s="116"/>
      <c r="DX33" s="116"/>
      <c r="DY33" s="116"/>
      <c r="DZ33" s="116"/>
      <c r="EA33" s="116"/>
      <c r="EB33" s="116"/>
      <c r="EC33" s="116"/>
      <c r="ED33" s="116"/>
      <c r="EE33" s="116"/>
      <c r="EF33" s="116"/>
      <c r="EG33" s="116"/>
      <c r="EH33" s="116"/>
      <c r="EI33" s="116"/>
      <c r="EJ33" s="116"/>
      <c r="EK33" s="116"/>
      <c r="EL33" s="116"/>
      <c r="EM33" s="116"/>
      <c r="EN33" s="116"/>
      <c r="EO33" s="116"/>
      <c r="EP33" s="116"/>
      <c r="EQ33" s="116"/>
      <c r="ER33" s="116"/>
      <c r="ES33" s="116"/>
      <c r="ET33" s="116"/>
      <c r="EU33" s="116"/>
      <c r="EV33" s="116"/>
      <c r="EW33" s="116"/>
      <c r="EX33" s="116"/>
      <c r="EY33" s="116"/>
      <c r="EZ33" s="116"/>
      <c r="FA33" s="116"/>
      <c r="FB33" s="116"/>
      <c r="FC33" s="116"/>
      <c r="FD33" s="116"/>
      <c r="FE33" s="116"/>
      <c r="FF33" s="116"/>
      <c r="FG33" s="116"/>
      <c r="FH33" s="116"/>
      <c r="FI33" s="116"/>
      <c r="FJ33" s="116"/>
      <c r="FK33" s="116"/>
      <c r="FL33" s="116"/>
      <c r="FM33" s="116"/>
      <c r="FN33" s="116"/>
      <c r="FO33" s="116"/>
      <c r="FP33" s="116"/>
      <c r="FQ33" s="116"/>
      <c r="FR33" s="116"/>
      <c r="FS33" s="116"/>
      <c r="FT33" s="116"/>
      <c r="FU33" s="116"/>
      <c r="FV33" s="116"/>
      <c r="FW33" s="116"/>
      <c r="FX33" s="116"/>
      <c r="FY33" s="116"/>
      <c r="FZ33" s="116"/>
      <c r="GA33" s="116"/>
      <c r="GB33" s="116"/>
      <c r="GC33" s="116"/>
      <c r="GD33" s="116"/>
      <c r="GE33" s="116"/>
      <c r="GF33" s="116"/>
      <c r="GG33" s="116"/>
      <c r="GH33" s="116"/>
      <c r="GI33" s="116"/>
      <c r="GJ33" s="116"/>
      <c r="GK33" s="116"/>
      <c r="GL33" s="116"/>
      <c r="GM33" s="116"/>
      <c r="GN33" s="116"/>
      <c r="GO33" s="116"/>
      <c r="GP33" s="116"/>
      <c r="GQ33" s="116"/>
      <c r="GR33" s="116"/>
      <c r="GS33" s="116"/>
      <c r="GT33" s="116"/>
      <c r="GU33" s="116"/>
      <c r="GV33" s="116"/>
      <c r="GW33" s="116"/>
      <c r="GX33" s="116"/>
      <c r="GY33" s="116"/>
      <c r="GZ33" s="116"/>
      <c r="HA33" s="116"/>
      <c r="HB33" s="116"/>
      <c r="HC33" s="116"/>
      <c r="HD33" s="116"/>
      <c r="HE33" s="116"/>
      <c r="HF33" s="116"/>
      <c r="HG33" s="116"/>
      <c r="HH33" s="116"/>
      <c r="HI33" s="116"/>
      <c r="HJ33" s="116"/>
      <c r="HK33" s="116"/>
      <c r="HL33" s="116"/>
      <c r="HM33" s="116"/>
      <c r="HN33" s="116"/>
      <c r="HO33" s="116"/>
      <c r="HP33" s="116"/>
      <c r="HQ33" s="116"/>
      <c r="HR33" s="116"/>
      <c r="HS33" s="116"/>
      <c r="HT33" s="116"/>
      <c r="HU33" s="116"/>
      <c r="HV33" s="116"/>
      <c r="HW33" s="116"/>
      <c r="HX33" s="116"/>
      <c r="HY33" s="116"/>
      <c r="HZ33" s="116"/>
      <c r="IA33" s="116"/>
      <c r="IB33" s="116"/>
      <c r="IC33" s="116"/>
      <c r="ID33" s="116"/>
      <c r="IE33" s="116"/>
      <c r="IF33" s="116"/>
      <c r="IG33" s="116"/>
      <c r="IH33" s="116"/>
      <c r="II33" s="116"/>
      <c r="IJ33" s="116"/>
      <c r="IK33" s="116"/>
      <c r="IL33" s="116"/>
      <c r="IM33" s="116"/>
      <c r="IN33" s="116"/>
      <c r="IO33" s="116"/>
    </row>
    <row r="34" s="113" customFormat="1" ht="19.5" customHeight="1" spans="1:249">
      <c r="A34" s="119">
        <v>1021003</v>
      </c>
      <c r="B34" s="120" t="s">
        <v>280</v>
      </c>
      <c r="C34" s="121"/>
      <c r="D34" s="121"/>
      <c r="E34" s="121"/>
      <c r="F34" s="116"/>
      <c r="G34" s="116"/>
      <c r="H34" s="116"/>
      <c r="I34" s="116"/>
      <c r="J34" s="116"/>
      <c r="K34" s="116"/>
      <c r="L34" s="116"/>
      <c r="M34" s="116"/>
      <c r="N34" s="116"/>
      <c r="O34" s="116"/>
      <c r="P34" s="116"/>
      <c r="Q34" s="116"/>
      <c r="R34" s="116"/>
      <c r="S34" s="116"/>
      <c r="T34" s="116"/>
      <c r="U34" s="116"/>
      <c r="V34" s="116"/>
      <c r="W34" s="116"/>
      <c r="X34" s="116"/>
      <c r="Y34" s="116"/>
      <c r="Z34" s="116"/>
      <c r="AA34" s="116"/>
      <c r="AB34" s="116"/>
      <c r="AC34" s="116"/>
      <c r="AD34" s="116"/>
      <c r="AE34" s="116"/>
      <c r="AF34" s="116"/>
      <c r="AG34" s="116"/>
      <c r="AH34" s="116"/>
      <c r="AI34" s="116"/>
      <c r="AJ34" s="116"/>
      <c r="AK34" s="116"/>
      <c r="AL34" s="116"/>
      <c r="AM34" s="116"/>
      <c r="AN34" s="116"/>
      <c r="AO34" s="116"/>
      <c r="AP34" s="116"/>
      <c r="AQ34" s="116"/>
      <c r="AR34" s="116"/>
      <c r="AS34" s="116"/>
      <c r="AT34" s="116"/>
      <c r="AU34" s="116"/>
      <c r="AV34" s="116"/>
      <c r="AW34" s="116"/>
      <c r="AX34" s="116"/>
      <c r="AY34" s="116"/>
      <c r="AZ34" s="116"/>
      <c r="BA34" s="116"/>
      <c r="BB34" s="116"/>
      <c r="BC34" s="116"/>
      <c r="BD34" s="116"/>
      <c r="BE34" s="116"/>
      <c r="BF34" s="116"/>
      <c r="BG34" s="116"/>
      <c r="BH34" s="116"/>
      <c r="BI34" s="116"/>
      <c r="BJ34" s="116"/>
      <c r="BK34" s="116"/>
      <c r="BL34" s="116"/>
      <c r="BM34" s="116"/>
      <c r="BN34" s="116"/>
      <c r="BO34" s="116"/>
      <c r="BP34" s="116"/>
      <c r="BQ34" s="116"/>
      <c r="BR34" s="116"/>
      <c r="BS34" s="116"/>
      <c r="BT34" s="116"/>
      <c r="BU34" s="116"/>
      <c r="BV34" s="116"/>
      <c r="BW34" s="116"/>
      <c r="BX34" s="116"/>
      <c r="BY34" s="116"/>
      <c r="BZ34" s="116"/>
      <c r="CA34" s="116"/>
      <c r="CB34" s="116"/>
      <c r="CC34" s="116"/>
      <c r="CD34" s="116"/>
      <c r="CE34" s="116"/>
      <c r="CF34" s="116"/>
      <c r="CG34" s="116"/>
      <c r="CH34" s="116"/>
      <c r="CI34" s="116"/>
      <c r="CJ34" s="116"/>
      <c r="CK34" s="116"/>
      <c r="CL34" s="116"/>
      <c r="CM34" s="116"/>
      <c r="CN34" s="116"/>
      <c r="CO34" s="116"/>
      <c r="CP34" s="116"/>
      <c r="CQ34" s="116"/>
      <c r="CR34" s="116"/>
      <c r="CS34" s="116"/>
      <c r="CT34" s="116"/>
      <c r="CU34" s="116"/>
      <c r="CV34" s="116"/>
      <c r="CW34" s="116"/>
      <c r="CX34" s="116"/>
      <c r="CY34" s="116"/>
      <c r="CZ34" s="116"/>
      <c r="DA34" s="116"/>
      <c r="DB34" s="116"/>
      <c r="DC34" s="116"/>
      <c r="DD34" s="116"/>
      <c r="DE34" s="116"/>
      <c r="DF34" s="116"/>
      <c r="DG34" s="116"/>
      <c r="DH34" s="116"/>
      <c r="DI34" s="116"/>
      <c r="DJ34" s="116"/>
      <c r="DK34" s="116"/>
      <c r="DL34" s="116"/>
      <c r="DM34" s="116"/>
      <c r="DN34" s="116"/>
      <c r="DO34" s="116"/>
      <c r="DP34" s="116"/>
      <c r="DQ34" s="116"/>
      <c r="DR34" s="116"/>
      <c r="DS34" s="116"/>
      <c r="DT34" s="116"/>
      <c r="DU34" s="116"/>
      <c r="DV34" s="116"/>
      <c r="DW34" s="116"/>
      <c r="DX34" s="116"/>
      <c r="DY34" s="116"/>
      <c r="DZ34" s="116"/>
      <c r="EA34" s="116"/>
      <c r="EB34" s="116"/>
      <c r="EC34" s="116"/>
      <c r="ED34" s="116"/>
      <c r="EE34" s="116"/>
      <c r="EF34" s="116"/>
      <c r="EG34" s="116"/>
      <c r="EH34" s="116"/>
      <c r="EI34" s="116"/>
      <c r="EJ34" s="116"/>
      <c r="EK34" s="116"/>
      <c r="EL34" s="116"/>
      <c r="EM34" s="116"/>
      <c r="EN34" s="116"/>
      <c r="EO34" s="116"/>
      <c r="EP34" s="116"/>
      <c r="EQ34" s="116"/>
      <c r="ER34" s="116"/>
      <c r="ES34" s="116"/>
      <c r="ET34" s="116"/>
      <c r="EU34" s="116"/>
      <c r="EV34" s="116"/>
      <c r="EW34" s="116"/>
      <c r="EX34" s="116"/>
      <c r="EY34" s="116"/>
      <c r="EZ34" s="116"/>
      <c r="FA34" s="116"/>
      <c r="FB34" s="116"/>
      <c r="FC34" s="116"/>
      <c r="FD34" s="116"/>
      <c r="FE34" s="116"/>
      <c r="FF34" s="116"/>
      <c r="FG34" s="116"/>
      <c r="FH34" s="116"/>
      <c r="FI34" s="116"/>
      <c r="FJ34" s="116"/>
      <c r="FK34" s="116"/>
      <c r="FL34" s="116"/>
      <c r="FM34" s="116"/>
      <c r="FN34" s="116"/>
      <c r="FO34" s="116"/>
      <c r="FP34" s="116"/>
      <c r="FQ34" s="116"/>
      <c r="FR34" s="116"/>
      <c r="FS34" s="116"/>
      <c r="FT34" s="116"/>
      <c r="FU34" s="116"/>
      <c r="FV34" s="116"/>
      <c r="FW34" s="116"/>
      <c r="FX34" s="116"/>
      <c r="FY34" s="116"/>
      <c r="FZ34" s="116"/>
      <c r="GA34" s="116"/>
      <c r="GB34" s="116"/>
      <c r="GC34" s="116"/>
      <c r="GD34" s="116"/>
      <c r="GE34" s="116"/>
      <c r="GF34" s="116"/>
      <c r="GG34" s="116"/>
      <c r="GH34" s="116"/>
      <c r="GI34" s="116"/>
      <c r="GJ34" s="116"/>
      <c r="GK34" s="116"/>
      <c r="GL34" s="116"/>
      <c r="GM34" s="116"/>
      <c r="GN34" s="116"/>
      <c r="GO34" s="116"/>
      <c r="GP34" s="116"/>
      <c r="GQ34" s="116"/>
      <c r="GR34" s="116"/>
      <c r="GS34" s="116"/>
      <c r="GT34" s="116"/>
      <c r="GU34" s="116"/>
      <c r="GV34" s="116"/>
      <c r="GW34" s="116"/>
      <c r="GX34" s="116"/>
      <c r="GY34" s="116"/>
      <c r="GZ34" s="116"/>
      <c r="HA34" s="116"/>
      <c r="HB34" s="116"/>
      <c r="HC34" s="116"/>
      <c r="HD34" s="116"/>
      <c r="HE34" s="116"/>
      <c r="HF34" s="116"/>
      <c r="HG34" s="116"/>
      <c r="HH34" s="116"/>
      <c r="HI34" s="116"/>
      <c r="HJ34" s="116"/>
      <c r="HK34" s="116"/>
      <c r="HL34" s="116"/>
      <c r="HM34" s="116"/>
      <c r="HN34" s="116"/>
      <c r="HO34" s="116"/>
      <c r="HP34" s="116"/>
      <c r="HQ34" s="116"/>
      <c r="HR34" s="116"/>
      <c r="HS34" s="116"/>
      <c r="HT34" s="116"/>
      <c r="HU34" s="116"/>
      <c r="HV34" s="116"/>
      <c r="HW34" s="116"/>
      <c r="HX34" s="116"/>
      <c r="HY34" s="116"/>
      <c r="HZ34" s="116"/>
      <c r="IA34" s="116"/>
      <c r="IB34" s="116"/>
      <c r="IC34" s="116"/>
      <c r="ID34" s="116"/>
      <c r="IE34" s="116"/>
      <c r="IF34" s="116"/>
      <c r="IG34" s="116"/>
      <c r="IH34" s="116"/>
      <c r="II34" s="116"/>
      <c r="IJ34" s="116"/>
      <c r="IK34" s="116"/>
      <c r="IL34" s="116"/>
      <c r="IM34" s="116"/>
      <c r="IN34" s="116"/>
      <c r="IO34" s="116"/>
    </row>
    <row r="35" s="113" customFormat="1" ht="19.5" customHeight="1" spans="1:249">
      <c r="A35" s="119"/>
      <c r="B35" s="121"/>
      <c r="C35" s="121"/>
      <c r="D35" s="121"/>
      <c r="E35" s="121"/>
      <c r="F35" s="116"/>
      <c r="G35" s="116"/>
      <c r="H35" s="116"/>
      <c r="I35" s="116"/>
      <c r="J35" s="116"/>
      <c r="K35" s="116"/>
      <c r="L35" s="116"/>
      <c r="M35" s="116"/>
      <c r="N35" s="116"/>
      <c r="O35" s="116"/>
      <c r="P35" s="116"/>
      <c r="Q35" s="116"/>
      <c r="R35" s="116"/>
      <c r="S35" s="116"/>
      <c r="T35" s="116"/>
      <c r="U35" s="116"/>
      <c r="V35" s="116"/>
      <c r="W35" s="116"/>
      <c r="X35" s="116"/>
      <c r="Y35" s="116"/>
      <c r="Z35" s="116"/>
      <c r="AA35" s="116"/>
      <c r="AB35" s="116"/>
      <c r="AC35" s="116"/>
      <c r="AD35" s="116"/>
      <c r="AE35" s="116"/>
      <c r="AF35" s="116"/>
      <c r="AG35" s="116"/>
      <c r="AH35" s="116"/>
      <c r="AI35" s="116"/>
      <c r="AJ35" s="116"/>
      <c r="AK35" s="116"/>
      <c r="AL35" s="116"/>
      <c r="AM35" s="116"/>
      <c r="AN35" s="116"/>
      <c r="AO35" s="116"/>
      <c r="AP35" s="116"/>
      <c r="AQ35" s="116"/>
      <c r="AR35" s="116"/>
      <c r="AS35" s="116"/>
      <c r="AT35" s="116"/>
      <c r="AU35" s="116"/>
      <c r="AV35" s="116"/>
      <c r="AW35" s="116"/>
      <c r="AX35" s="116"/>
      <c r="AY35" s="116"/>
      <c r="AZ35" s="116"/>
      <c r="BA35" s="116"/>
      <c r="BB35" s="116"/>
      <c r="BC35" s="116"/>
      <c r="BD35" s="116"/>
      <c r="BE35" s="116"/>
      <c r="BF35" s="116"/>
      <c r="BG35" s="116"/>
      <c r="BH35" s="116"/>
      <c r="BI35" s="116"/>
      <c r="BJ35" s="116"/>
      <c r="BK35" s="116"/>
      <c r="BL35" s="116"/>
      <c r="BM35" s="116"/>
      <c r="BN35" s="116"/>
      <c r="BO35" s="116"/>
      <c r="BP35" s="116"/>
      <c r="BQ35" s="116"/>
      <c r="BR35" s="116"/>
      <c r="BS35" s="116"/>
      <c r="BT35" s="116"/>
      <c r="BU35" s="116"/>
      <c r="BV35" s="116"/>
      <c r="BW35" s="116"/>
      <c r="BX35" s="116"/>
      <c r="BY35" s="116"/>
      <c r="BZ35" s="116"/>
      <c r="CA35" s="116"/>
      <c r="CB35" s="116"/>
      <c r="CC35" s="116"/>
      <c r="CD35" s="116"/>
      <c r="CE35" s="116"/>
      <c r="CF35" s="116"/>
      <c r="CG35" s="116"/>
      <c r="CH35" s="116"/>
      <c r="CI35" s="116"/>
      <c r="CJ35" s="116"/>
      <c r="CK35" s="116"/>
      <c r="CL35" s="116"/>
      <c r="CM35" s="116"/>
      <c r="CN35" s="116"/>
      <c r="CO35" s="116"/>
      <c r="CP35" s="116"/>
      <c r="CQ35" s="116"/>
      <c r="CR35" s="116"/>
      <c r="CS35" s="116"/>
      <c r="CT35" s="116"/>
      <c r="CU35" s="116"/>
      <c r="CV35" s="116"/>
      <c r="CW35" s="116"/>
      <c r="CX35" s="116"/>
      <c r="CY35" s="116"/>
      <c r="CZ35" s="116"/>
      <c r="DA35" s="116"/>
      <c r="DB35" s="116"/>
      <c r="DC35" s="116"/>
      <c r="DD35" s="116"/>
      <c r="DE35" s="116"/>
      <c r="DF35" s="116"/>
      <c r="DG35" s="116"/>
      <c r="DH35" s="116"/>
      <c r="DI35" s="116"/>
      <c r="DJ35" s="116"/>
      <c r="DK35" s="116"/>
      <c r="DL35" s="116"/>
      <c r="DM35" s="116"/>
      <c r="DN35" s="116"/>
      <c r="DO35" s="116"/>
      <c r="DP35" s="116"/>
      <c r="DQ35" s="116"/>
      <c r="DR35" s="116"/>
      <c r="DS35" s="116"/>
      <c r="DT35" s="116"/>
      <c r="DU35" s="116"/>
      <c r="DV35" s="116"/>
      <c r="DW35" s="116"/>
      <c r="DX35" s="116"/>
      <c r="DY35" s="116"/>
      <c r="DZ35" s="116"/>
      <c r="EA35" s="116"/>
      <c r="EB35" s="116"/>
      <c r="EC35" s="116"/>
      <c r="ED35" s="116"/>
      <c r="EE35" s="116"/>
      <c r="EF35" s="116"/>
      <c r="EG35" s="116"/>
      <c r="EH35" s="116"/>
      <c r="EI35" s="116"/>
      <c r="EJ35" s="116"/>
      <c r="EK35" s="116"/>
      <c r="EL35" s="116"/>
      <c r="EM35" s="116"/>
      <c r="EN35" s="116"/>
      <c r="EO35" s="116"/>
      <c r="EP35" s="116"/>
      <c r="EQ35" s="116"/>
      <c r="ER35" s="116"/>
      <c r="ES35" s="116"/>
      <c r="ET35" s="116"/>
      <c r="EU35" s="116"/>
      <c r="EV35" s="116"/>
      <c r="EW35" s="116"/>
      <c r="EX35" s="116"/>
      <c r="EY35" s="116"/>
      <c r="EZ35" s="116"/>
      <c r="FA35" s="116"/>
      <c r="FB35" s="116"/>
      <c r="FC35" s="116"/>
      <c r="FD35" s="116"/>
      <c r="FE35" s="116"/>
      <c r="FF35" s="116"/>
      <c r="FG35" s="116"/>
      <c r="FH35" s="116"/>
      <c r="FI35" s="116"/>
      <c r="FJ35" s="116"/>
      <c r="FK35" s="116"/>
      <c r="FL35" s="116"/>
      <c r="FM35" s="116"/>
      <c r="FN35" s="116"/>
      <c r="FO35" s="116"/>
      <c r="FP35" s="116"/>
      <c r="FQ35" s="116"/>
      <c r="FR35" s="116"/>
      <c r="FS35" s="116"/>
      <c r="FT35" s="116"/>
      <c r="FU35" s="116"/>
      <c r="FV35" s="116"/>
      <c r="FW35" s="116"/>
      <c r="FX35" s="116"/>
      <c r="FY35" s="116"/>
      <c r="FZ35" s="116"/>
      <c r="GA35" s="116"/>
      <c r="GB35" s="116"/>
      <c r="GC35" s="116"/>
      <c r="GD35" s="116"/>
      <c r="GE35" s="116"/>
      <c r="GF35" s="116"/>
      <c r="GG35" s="116"/>
      <c r="GH35" s="116"/>
      <c r="GI35" s="116"/>
      <c r="GJ35" s="116"/>
      <c r="GK35" s="116"/>
      <c r="GL35" s="116"/>
      <c r="GM35" s="116"/>
      <c r="GN35" s="116"/>
      <c r="GO35" s="116"/>
      <c r="GP35" s="116"/>
      <c r="GQ35" s="116"/>
      <c r="GR35" s="116"/>
      <c r="GS35" s="116"/>
      <c r="GT35" s="116"/>
      <c r="GU35" s="116"/>
      <c r="GV35" s="116"/>
      <c r="GW35" s="116"/>
      <c r="GX35" s="116"/>
      <c r="GY35" s="116"/>
      <c r="GZ35" s="116"/>
      <c r="HA35" s="116"/>
      <c r="HB35" s="116"/>
      <c r="HC35" s="116"/>
      <c r="HD35" s="116"/>
      <c r="HE35" s="116"/>
      <c r="HF35" s="116"/>
      <c r="HG35" s="116"/>
      <c r="HH35" s="116"/>
      <c r="HI35" s="116"/>
      <c r="HJ35" s="116"/>
      <c r="HK35" s="116"/>
      <c r="HL35" s="116"/>
      <c r="HM35" s="116"/>
      <c r="HN35" s="116"/>
      <c r="HO35" s="116"/>
      <c r="HP35" s="116"/>
      <c r="HQ35" s="116"/>
      <c r="HR35" s="116"/>
      <c r="HS35" s="116"/>
      <c r="HT35" s="116"/>
      <c r="HU35" s="116"/>
      <c r="HV35" s="116"/>
      <c r="HW35" s="116"/>
      <c r="HX35" s="116"/>
      <c r="HY35" s="116"/>
      <c r="HZ35" s="116"/>
      <c r="IA35" s="116"/>
      <c r="IB35" s="116"/>
      <c r="IC35" s="116"/>
      <c r="ID35" s="116"/>
      <c r="IE35" s="116"/>
      <c r="IF35" s="116"/>
      <c r="IG35" s="116"/>
      <c r="IH35" s="116"/>
      <c r="II35" s="116"/>
      <c r="IJ35" s="116"/>
      <c r="IK35" s="116"/>
      <c r="IL35" s="116"/>
      <c r="IM35" s="116"/>
      <c r="IN35" s="116"/>
      <c r="IO35" s="116"/>
    </row>
    <row r="36" s="113" customFormat="1" ht="19.5" customHeight="1" spans="1:251">
      <c r="A36" s="119">
        <v>10203</v>
      </c>
      <c r="B36" s="120" t="s">
        <v>281</v>
      </c>
      <c r="C36" s="121"/>
      <c r="D36" s="121"/>
      <c r="E36" s="121"/>
      <c r="F36" s="116"/>
      <c r="G36" s="116"/>
      <c r="H36" s="116"/>
      <c r="I36" s="116"/>
      <c r="J36" s="116"/>
      <c r="K36" s="116"/>
      <c r="L36" s="116"/>
      <c r="M36" s="116"/>
      <c r="N36" s="116"/>
      <c r="O36" s="116"/>
      <c r="P36" s="116"/>
      <c r="Q36" s="116"/>
      <c r="R36" s="116"/>
      <c r="S36" s="116"/>
      <c r="T36" s="116"/>
      <c r="U36" s="116"/>
      <c r="V36" s="116"/>
      <c r="W36" s="116"/>
      <c r="X36" s="116"/>
      <c r="Y36" s="116"/>
      <c r="Z36" s="116"/>
      <c r="AA36" s="116"/>
      <c r="AB36" s="116"/>
      <c r="AC36" s="116"/>
      <c r="AD36" s="116"/>
      <c r="AE36" s="116"/>
      <c r="AF36" s="116"/>
      <c r="AG36" s="116"/>
      <c r="AH36" s="116"/>
      <c r="AI36" s="116"/>
      <c r="AJ36" s="116"/>
      <c r="AK36" s="116"/>
      <c r="AL36" s="116"/>
      <c r="AM36" s="116"/>
      <c r="AN36" s="116"/>
      <c r="AO36" s="116"/>
      <c r="AP36" s="116"/>
      <c r="AQ36" s="116"/>
      <c r="AR36" s="116"/>
      <c r="AS36" s="116"/>
      <c r="AT36" s="116"/>
      <c r="AU36" s="116"/>
      <c r="AV36" s="116"/>
      <c r="AW36" s="116"/>
      <c r="AX36" s="116"/>
      <c r="AY36" s="116"/>
      <c r="AZ36" s="116"/>
      <c r="BA36" s="116"/>
      <c r="BB36" s="116"/>
      <c r="BC36" s="116"/>
      <c r="BD36" s="116"/>
      <c r="BE36" s="116"/>
      <c r="BF36" s="116"/>
      <c r="BG36" s="116"/>
      <c r="BH36" s="116"/>
      <c r="BI36" s="116"/>
      <c r="BJ36" s="116"/>
      <c r="BK36" s="116"/>
      <c r="BL36" s="116"/>
      <c r="BM36" s="116"/>
      <c r="BN36" s="116"/>
      <c r="BO36" s="116"/>
      <c r="BP36" s="116"/>
      <c r="BQ36" s="116"/>
      <c r="BR36" s="116"/>
      <c r="BS36" s="116"/>
      <c r="BT36" s="116"/>
      <c r="BU36" s="116"/>
      <c r="BV36" s="116"/>
      <c r="BW36" s="116"/>
      <c r="BX36" s="116"/>
      <c r="BY36" s="116"/>
      <c r="BZ36" s="116"/>
      <c r="CA36" s="116"/>
      <c r="CB36" s="116"/>
      <c r="CC36" s="116"/>
      <c r="CD36" s="116"/>
      <c r="CE36" s="116"/>
      <c r="CF36" s="116"/>
      <c r="CG36" s="116"/>
      <c r="CH36" s="116"/>
      <c r="CI36" s="116"/>
      <c r="CJ36" s="116"/>
      <c r="CK36" s="116"/>
      <c r="CL36" s="116"/>
      <c r="CM36" s="116"/>
      <c r="CN36" s="116"/>
      <c r="CO36" s="116"/>
      <c r="CP36" s="116"/>
      <c r="CQ36" s="116"/>
      <c r="CR36" s="116"/>
      <c r="CS36" s="116"/>
      <c r="CT36" s="116"/>
      <c r="CU36" s="116"/>
      <c r="CV36" s="116"/>
      <c r="CW36" s="116"/>
      <c r="CX36" s="116"/>
      <c r="CY36" s="116"/>
      <c r="CZ36" s="116"/>
      <c r="DA36" s="116"/>
      <c r="DB36" s="116"/>
      <c r="DC36" s="116"/>
      <c r="DD36" s="116"/>
      <c r="DE36" s="116"/>
      <c r="DF36" s="116"/>
      <c r="DG36" s="116"/>
      <c r="DH36" s="116"/>
      <c r="DI36" s="116"/>
      <c r="DJ36" s="116"/>
      <c r="DK36" s="116"/>
      <c r="DL36" s="116"/>
      <c r="DM36" s="116"/>
      <c r="DN36" s="116"/>
      <c r="DO36" s="116"/>
      <c r="DP36" s="116"/>
      <c r="DQ36" s="116"/>
      <c r="DR36" s="116"/>
      <c r="DS36" s="116"/>
      <c r="DT36" s="116"/>
      <c r="DU36" s="116"/>
      <c r="DV36" s="116"/>
      <c r="DW36" s="116"/>
      <c r="DX36" s="116"/>
      <c r="DY36" s="116"/>
      <c r="DZ36" s="116"/>
      <c r="EA36" s="116"/>
      <c r="EB36" s="116"/>
      <c r="EC36" s="116"/>
      <c r="ED36" s="116"/>
      <c r="EE36" s="116"/>
      <c r="EF36" s="116"/>
      <c r="EG36" s="116"/>
      <c r="EH36" s="116"/>
      <c r="EI36" s="116"/>
      <c r="EJ36" s="116"/>
      <c r="EK36" s="116"/>
      <c r="EL36" s="116"/>
      <c r="EM36" s="116"/>
      <c r="EN36" s="116"/>
      <c r="EO36" s="116"/>
      <c r="EP36" s="116"/>
      <c r="EQ36" s="116"/>
      <c r="ER36" s="116"/>
      <c r="ES36" s="116"/>
      <c r="ET36" s="116"/>
      <c r="EU36" s="116"/>
      <c r="EV36" s="116"/>
      <c r="EW36" s="116"/>
      <c r="EX36" s="116"/>
      <c r="EY36" s="116"/>
      <c r="EZ36" s="116"/>
      <c r="FA36" s="116"/>
      <c r="FB36" s="116"/>
      <c r="FC36" s="116"/>
      <c r="FD36" s="116"/>
      <c r="FE36" s="116"/>
      <c r="FF36" s="116"/>
      <c r="FG36" s="116"/>
      <c r="FH36" s="116"/>
      <c r="FI36" s="116"/>
      <c r="FJ36" s="116"/>
      <c r="FK36" s="116"/>
      <c r="FL36" s="116"/>
      <c r="FM36" s="116"/>
      <c r="FN36" s="116"/>
      <c r="FO36" s="116"/>
      <c r="FP36" s="116"/>
      <c r="FQ36" s="116"/>
      <c r="FR36" s="116"/>
      <c r="FS36" s="116"/>
      <c r="FT36" s="116"/>
      <c r="FU36" s="116"/>
      <c r="FV36" s="116"/>
      <c r="FW36" s="116"/>
      <c r="FX36" s="116"/>
      <c r="FY36" s="116"/>
      <c r="FZ36" s="116"/>
      <c r="GA36" s="116"/>
      <c r="GB36" s="116"/>
      <c r="GC36" s="116"/>
      <c r="GD36" s="116"/>
      <c r="GE36" s="116"/>
      <c r="GF36" s="116"/>
      <c r="GG36" s="116"/>
      <c r="GH36" s="116"/>
      <c r="GI36" s="116"/>
      <c r="GJ36" s="116"/>
      <c r="GK36" s="116"/>
      <c r="GL36" s="116"/>
      <c r="GM36" s="116"/>
      <c r="GN36" s="116"/>
      <c r="GO36" s="116"/>
      <c r="GP36" s="116"/>
      <c r="GQ36" s="116"/>
      <c r="GR36" s="116"/>
      <c r="GS36" s="116"/>
      <c r="GT36" s="116"/>
      <c r="GU36" s="116"/>
      <c r="GV36" s="116"/>
      <c r="GW36" s="116"/>
      <c r="GX36" s="116"/>
      <c r="GY36" s="116"/>
      <c r="GZ36" s="116"/>
      <c r="HA36" s="116"/>
      <c r="HB36" s="116"/>
      <c r="HC36" s="116"/>
      <c r="HD36" s="116"/>
      <c r="HE36" s="116"/>
      <c r="HF36" s="116"/>
      <c r="HG36" s="116"/>
      <c r="HH36" s="116"/>
      <c r="HI36" s="116"/>
      <c r="HJ36" s="116"/>
      <c r="HK36" s="116"/>
      <c r="HL36" s="116"/>
      <c r="HM36" s="116"/>
      <c r="HN36" s="116"/>
      <c r="HO36" s="116"/>
      <c r="HP36" s="116"/>
      <c r="HQ36" s="116"/>
      <c r="HR36" s="116"/>
      <c r="HS36" s="116"/>
      <c r="HT36" s="116"/>
      <c r="HU36" s="116"/>
      <c r="HV36" s="116"/>
      <c r="HW36" s="116"/>
      <c r="HX36" s="116"/>
      <c r="HY36" s="116"/>
      <c r="HZ36" s="116"/>
      <c r="IA36" s="116"/>
      <c r="IB36" s="116"/>
      <c r="IC36" s="116"/>
      <c r="ID36" s="116"/>
      <c r="IE36" s="116"/>
      <c r="IF36" s="116"/>
      <c r="IG36" s="116"/>
      <c r="IH36" s="116"/>
      <c r="II36" s="116"/>
      <c r="IJ36" s="116"/>
      <c r="IK36" s="116"/>
      <c r="IL36" s="116"/>
      <c r="IM36" s="116"/>
      <c r="IN36" s="116"/>
      <c r="IO36" s="116"/>
      <c r="IP36" s="116"/>
      <c r="IQ36" s="116"/>
    </row>
    <row r="37" s="113" customFormat="1" ht="19.5" customHeight="1" spans="1:251">
      <c r="A37" s="119"/>
      <c r="B37" s="121"/>
      <c r="C37" s="121"/>
      <c r="D37" s="121"/>
      <c r="E37" s="121"/>
      <c r="F37" s="116"/>
      <c r="G37" s="116"/>
      <c r="H37" s="116"/>
      <c r="I37" s="116"/>
      <c r="J37" s="116"/>
      <c r="K37" s="116"/>
      <c r="L37" s="116"/>
      <c r="M37" s="116"/>
      <c r="N37" s="116"/>
      <c r="O37" s="116"/>
      <c r="P37" s="116"/>
      <c r="Q37" s="116"/>
      <c r="R37" s="116"/>
      <c r="S37" s="116"/>
      <c r="T37" s="116"/>
      <c r="U37" s="116"/>
      <c r="V37" s="116"/>
      <c r="W37" s="116"/>
      <c r="X37" s="116"/>
      <c r="Y37" s="116"/>
      <c r="Z37" s="116"/>
      <c r="AA37" s="116"/>
      <c r="AB37" s="116"/>
      <c r="AC37" s="116"/>
      <c r="AD37" s="116"/>
      <c r="AE37" s="116"/>
      <c r="AF37" s="116"/>
      <c r="AG37" s="116"/>
      <c r="AH37" s="116"/>
      <c r="AI37" s="116"/>
      <c r="AJ37" s="116"/>
      <c r="AK37" s="116"/>
      <c r="AL37" s="116"/>
      <c r="AM37" s="116"/>
      <c r="AN37" s="116"/>
      <c r="AO37" s="116"/>
      <c r="AP37" s="116"/>
      <c r="AQ37" s="116"/>
      <c r="AR37" s="116"/>
      <c r="AS37" s="116"/>
      <c r="AT37" s="116"/>
      <c r="AU37" s="116"/>
      <c r="AV37" s="116"/>
      <c r="AW37" s="116"/>
      <c r="AX37" s="116"/>
      <c r="AY37" s="116"/>
      <c r="AZ37" s="116"/>
      <c r="BA37" s="116"/>
      <c r="BB37" s="116"/>
      <c r="BC37" s="116"/>
      <c r="BD37" s="116"/>
      <c r="BE37" s="116"/>
      <c r="BF37" s="116"/>
      <c r="BG37" s="116"/>
      <c r="BH37" s="116"/>
      <c r="BI37" s="116"/>
      <c r="BJ37" s="116"/>
      <c r="BK37" s="116"/>
      <c r="BL37" s="116"/>
      <c r="BM37" s="116"/>
      <c r="BN37" s="116"/>
      <c r="BO37" s="116"/>
      <c r="BP37" s="116"/>
      <c r="BQ37" s="116"/>
      <c r="BR37" s="116"/>
      <c r="BS37" s="116"/>
      <c r="BT37" s="116"/>
      <c r="BU37" s="116"/>
      <c r="BV37" s="116"/>
      <c r="BW37" s="116"/>
      <c r="BX37" s="116"/>
      <c r="BY37" s="116"/>
      <c r="BZ37" s="116"/>
      <c r="CA37" s="116"/>
      <c r="CB37" s="116"/>
      <c r="CC37" s="116"/>
      <c r="CD37" s="116"/>
      <c r="CE37" s="116"/>
      <c r="CF37" s="116"/>
      <c r="CG37" s="116"/>
      <c r="CH37" s="116"/>
      <c r="CI37" s="116"/>
      <c r="CJ37" s="116"/>
      <c r="CK37" s="116"/>
      <c r="CL37" s="116"/>
      <c r="CM37" s="116"/>
      <c r="CN37" s="116"/>
      <c r="CO37" s="116"/>
      <c r="CP37" s="116"/>
      <c r="CQ37" s="116"/>
      <c r="CR37" s="116"/>
      <c r="CS37" s="116"/>
      <c r="CT37" s="116"/>
      <c r="CU37" s="116"/>
      <c r="CV37" s="116"/>
      <c r="CW37" s="116"/>
      <c r="CX37" s="116"/>
      <c r="CY37" s="116"/>
      <c r="CZ37" s="116"/>
      <c r="DA37" s="116"/>
      <c r="DB37" s="116"/>
      <c r="DC37" s="116"/>
      <c r="DD37" s="116"/>
      <c r="DE37" s="116"/>
      <c r="DF37" s="116"/>
      <c r="DG37" s="116"/>
      <c r="DH37" s="116"/>
      <c r="DI37" s="116"/>
      <c r="DJ37" s="116"/>
      <c r="DK37" s="116"/>
      <c r="DL37" s="116"/>
      <c r="DM37" s="116"/>
      <c r="DN37" s="116"/>
      <c r="DO37" s="116"/>
      <c r="DP37" s="116"/>
      <c r="DQ37" s="116"/>
      <c r="DR37" s="116"/>
      <c r="DS37" s="116"/>
      <c r="DT37" s="116"/>
      <c r="DU37" s="116"/>
      <c r="DV37" s="116"/>
      <c r="DW37" s="116"/>
      <c r="DX37" s="116"/>
      <c r="DY37" s="116"/>
      <c r="DZ37" s="116"/>
      <c r="EA37" s="116"/>
      <c r="EB37" s="116"/>
      <c r="EC37" s="116"/>
      <c r="ED37" s="116"/>
      <c r="EE37" s="116"/>
      <c r="EF37" s="116"/>
      <c r="EG37" s="116"/>
      <c r="EH37" s="116"/>
      <c r="EI37" s="116"/>
      <c r="EJ37" s="116"/>
      <c r="EK37" s="116"/>
      <c r="EL37" s="116"/>
      <c r="EM37" s="116"/>
      <c r="EN37" s="116"/>
      <c r="EO37" s="116"/>
      <c r="EP37" s="116"/>
      <c r="EQ37" s="116"/>
      <c r="ER37" s="116"/>
      <c r="ES37" s="116"/>
      <c r="ET37" s="116"/>
      <c r="EU37" s="116"/>
      <c r="EV37" s="116"/>
      <c r="EW37" s="116"/>
      <c r="EX37" s="116"/>
      <c r="EY37" s="116"/>
      <c r="EZ37" s="116"/>
      <c r="FA37" s="116"/>
      <c r="FB37" s="116"/>
      <c r="FC37" s="116"/>
      <c r="FD37" s="116"/>
      <c r="FE37" s="116"/>
      <c r="FF37" s="116"/>
      <c r="FG37" s="116"/>
      <c r="FH37" s="116"/>
      <c r="FI37" s="116"/>
      <c r="FJ37" s="116"/>
      <c r="FK37" s="116"/>
      <c r="FL37" s="116"/>
      <c r="FM37" s="116"/>
      <c r="FN37" s="116"/>
      <c r="FO37" s="116"/>
      <c r="FP37" s="116"/>
      <c r="FQ37" s="116"/>
      <c r="FR37" s="116"/>
      <c r="FS37" s="116"/>
      <c r="FT37" s="116"/>
      <c r="FU37" s="116"/>
      <c r="FV37" s="116"/>
      <c r="FW37" s="116"/>
      <c r="FX37" s="116"/>
      <c r="FY37" s="116"/>
      <c r="FZ37" s="116"/>
      <c r="GA37" s="116"/>
      <c r="GB37" s="116"/>
      <c r="GC37" s="116"/>
      <c r="GD37" s="116"/>
      <c r="GE37" s="116"/>
      <c r="GF37" s="116"/>
      <c r="GG37" s="116"/>
      <c r="GH37" s="116"/>
      <c r="GI37" s="116"/>
      <c r="GJ37" s="116"/>
      <c r="GK37" s="116"/>
      <c r="GL37" s="116"/>
      <c r="GM37" s="116"/>
      <c r="GN37" s="116"/>
      <c r="GO37" s="116"/>
      <c r="GP37" s="116"/>
      <c r="GQ37" s="116"/>
      <c r="GR37" s="116"/>
      <c r="GS37" s="116"/>
      <c r="GT37" s="116"/>
      <c r="GU37" s="116"/>
      <c r="GV37" s="116"/>
      <c r="GW37" s="116"/>
      <c r="GX37" s="116"/>
      <c r="GY37" s="116"/>
      <c r="GZ37" s="116"/>
      <c r="HA37" s="116"/>
      <c r="HB37" s="116"/>
      <c r="HC37" s="116"/>
      <c r="HD37" s="116"/>
      <c r="HE37" s="116"/>
      <c r="HF37" s="116"/>
      <c r="HG37" s="116"/>
      <c r="HH37" s="116"/>
      <c r="HI37" s="116"/>
      <c r="HJ37" s="116"/>
      <c r="HK37" s="116"/>
      <c r="HL37" s="116"/>
      <c r="HM37" s="116"/>
      <c r="HN37" s="116"/>
      <c r="HO37" s="116"/>
      <c r="HP37" s="116"/>
      <c r="HQ37" s="116"/>
      <c r="HR37" s="116"/>
      <c r="HS37" s="116"/>
      <c r="HT37" s="116"/>
      <c r="HU37" s="116"/>
      <c r="HV37" s="116"/>
      <c r="HW37" s="116"/>
      <c r="HX37" s="116"/>
      <c r="HY37" s="116"/>
      <c r="HZ37" s="116"/>
      <c r="IA37" s="116"/>
      <c r="IB37" s="116"/>
      <c r="IC37" s="116"/>
      <c r="ID37" s="116"/>
      <c r="IE37" s="116"/>
      <c r="IF37" s="116"/>
      <c r="IG37" s="116"/>
      <c r="IH37" s="116"/>
      <c r="II37" s="116"/>
      <c r="IJ37" s="116"/>
      <c r="IK37" s="116"/>
      <c r="IL37" s="116"/>
      <c r="IM37" s="116"/>
      <c r="IN37" s="116"/>
      <c r="IO37" s="116"/>
      <c r="IP37" s="116"/>
      <c r="IQ37" s="116"/>
    </row>
    <row r="38" s="113" customFormat="1" ht="19.5" customHeight="1" spans="1:251">
      <c r="A38" s="119">
        <v>1020301</v>
      </c>
      <c r="B38" s="120" t="s">
        <v>282</v>
      </c>
      <c r="C38" s="121"/>
      <c r="D38" s="121"/>
      <c r="E38" s="121"/>
      <c r="F38" s="116"/>
      <c r="G38" s="116"/>
      <c r="H38" s="116"/>
      <c r="I38" s="116"/>
      <c r="J38" s="116"/>
      <c r="K38" s="116"/>
      <c r="L38" s="116"/>
      <c r="M38" s="116"/>
      <c r="N38" s="116"/>
      <c r="O38" s="116"/>
      <c r="P38" s="116"/>
      <c r="Q38" s="116"/>
      <c r="R38" s="116"/>
      <c r="S38" s="116"/>
      <c r="T38" s="116"/>
      <c r="U38" s="116"/>
      <c r="V38" s="116"/>
      <c r="W38" s="116"/>
      <c r="X38" s="116"/>
      <c r="Y38" s="116"/>
      <c r="Z38" s="116"/>
      <c r="AA38" s="116"/>
      <c r="AB38" s="116"/>
      <c r="AC38" s="116"/>
      <c r="AD38" s="116"/>
      <c r="AE38" s="116"/>
      <c r="AF38" s="116"/>
      <c r="AG38" s="116"/>
      <c r="AH38" s="116"/>
      <c r="AI38" s="116"/>
      <c r="AJ38" s="116"/>
      <c r="AK38" s="116"/>
      <c r="AL38" s="116"/>
      <c r="AM38" s="116"/>
      <c r="AN38" s="116"/>
      <c r="AO38" s="116"/>
      <c r="AP38" s="116"/>
      <c r="AQ38" s="116"/>
      <c r="AR38" s="116"/>
      <c r="AS38" s="116"/>
      <c r="AT38" s="116"/>
      <c r="AU38" s="116"/>
      <c r="AV38" s="116"/>
      <c r="AW38" s="116"/>
      <c r="AX38" s="116"/>
      <c r="AY38" s="116"/>
      <c r="AZ38" s="116"/>
      <c r="BA38" s="116"/>
      <c r="BB38" s="116"/>
      <c r="BC38" s="116"/>
      <c r="BD38" s="116"/>
      <c r="BE38" s="116"/>
      <c r="BF38" s="116"/>
      <c r="BG38" s="116"/>
      <c r="BH38" s="116"/>
      <c r="BI38" s="116"/>
      <c r="BJ38" s="116"/>
      <c r="BK38" s="116"/>
      <c r="BL38" s="116"/>
      <c r="BM38" s="116"/>
      <c r="BN38" s="116"/>
      <c r="BO38" s="116"/>
      <c r="BP38" s="116"/>
      <c r="BQ38" s="116"/>
      <c r="BR38" s="116"/>
      <c r="BS38" s="116"/>
      <c r="BT38" s="116"/>
      <c r="BU38" s="116"/>
      <c r="BV38" s="116"/>
      <c r="BW38" s="116"/>
      <c r="BX38" s="116"/>
      <c r="BY38" s="116"/>
      <c r="BZ38" s="116"/>
      <c r="CA38" s="116"/>
      <c r="CB38" s="116"/>
      <c r="CC38" s="116"/>
      <c r="CD38" s="116"/>
      <c r="CE38" s="116"/>
      <c r="CF38" s="116"/>
      <c r="CG38" s="116"/>
      <c r="CH38" s="116"/>
      <c r="CI38" s="116"/>
      <c r="CJ38" s="116"/>
      <c r="CK38" s="116"/>
      <c r="CL38" s="116"/>
      <c r="CM38" s="116"/>
      <c r="CN38" s="116"/>
      <c r="CO38" s="116"/>
      <c r="CP38" s="116"/>
      <c r="CQ38" s="116"/>
      <c r="CR38" s="116"/>
      <c r="CS38" s="116"/>
      <c r="CT38" s="116"/>
      <c r="CU38" s="116"/>
      <c r="CV38" s="116"/>
      <c r="CW38" s="116"/>
      <c r="CX38" s="116"/>
      <c r="CY38" s="116"/>
      <c r="CZ38" s="116"/>
      <c r="DA38" s="116"/>
      <c r="DB38" s="116"/>
      <c r="DC38" s="116"/>
      <c r="DD38" s="116"/>
      <c r="DE38" s="116"/>
      <c r="DF38" s="116"/>
      <c r="DG38" s="116"/>
      <c r="DH38" s="116"/>
      <c r="DI38" s="116"/>
      <c r="DJ38" s="116"/>
      <c r="DK38" s="116"/>
      <c r="DL38" s="116"/>
      <c r="DM38" s="116"/>
      <c r="DN38" s="116"/>
      <c r="DO38" s="116"/>
      <c r="DP38" s="116"/>
      <c r="DQ38" s="116"/>
      <c r="DR38" s="116"/>
      <c r="DS38" s="116"/>
      <c r="DT38" s="116"/>
      <c r="DU38" s="116"/>
      <c r="DV38" s="116"/>
      <c r="DW38" s="116"/>
      <c r="DX38" s="116"/>
      <c r="DY38" s="116"/>
      <c r="DZ38" s="116"/>
      <c r="EA38" s="116"/>
      <c r="EB38" s="116"/>
      <c r="EC38" s="116"/>
      <c r="ED38" s="116"/>
      <c r="EE38" s="116"/>
      <c r="EF38" s="116"/>
      <c r="EG38" s="116"/>
      <c r="EH38" s="116"/>
      <c r="EI38" s="116"/>
      <c r="EJ38" s="116"/>
      <c r="EK38" s="116"/>
      <c r="EL38" s="116"/>
      <c r="EM38" s="116"/>
      <c r="EN38" s="116"/>
      <c r="EO38" s="116"/>
      <c r="EP38" s="116"/>
      <c r="EQ38" s="116"/>
      <c r="ER38" s="116"/>
      <c r="ES38" s="116"/>
      <c r="ET38" s="116"/>
      <c r="EU38" s="116"/>
      <c r="EV38" s="116"/>
      <c r="EW38" s="116"/>
      <c r="EX38" s="116"/>
      <c r="EY38" s="116"/>
      <c r="EZ38" s="116"/>
      <c r="FA38" s="116"/>
      <c r="FB38" s="116"/>
      <c r="FC38" s="116"/>
      <c r="FD38" s="116"/>
      <c r="FE38" s="116"/>
      <c r="FF38" s="116"/>
      <c r="FG38" s="116"/>
      <c r="FH38" s="116"/>
      <c r="FI38" s="116"/>
      <c r="FJ38" s="116"/>
      <c r="FK38" s="116"/>
      <c r="FL38" s="116"/>
      <c r="FM38" s="116"/>
      <c r="FN38" s="116"/>
      <c r="FO38" s="116"/>
      <c r="FP38" s="116"/>
      <c r="FQ38" s="116"/>
      <c r="FR38" s="116"/>
      <c r="FS38" s="116"/>
      <c r="FT38" s="116"/>
      <c r="FU38" s="116"/>
      <c r="FV38" s="116"/>
      <c r="FW38" s="116"/>
      <c r="FX38" s="116"/>
      <c r="FY38" s="116"/>
      <c r="FZ38" s="116"/>
      <c r="GA38" s="116"/>
      <c r="GB38" s="116"/>
      <c r="GC38" s="116"/>
      <c r="GD38" s="116"/>
      <c r="GE38" s="116"/>
      <c r="GF38" s="116"/>
      <c r="GG38" s="116"/>
      <c r="GH38" s="116"/>
      <c r="GI38" s="116"/>
      <c r="GJ38" s="116"/>
      <c r="GK38" s="116"/>
      <c r="GL38" s="116"/>
      <c r="GM38" s="116"/>
      <c r="GN38" s="116"/>
      <c r="GO38" s="116"/>
      <c r="GP38" s="116"/>
      <c r="GQ38" s="116"/>
      <c r="GR38" s="116"/>
      <c r="GS38" s="116"/>
      <c r="GT38" s="116"/>
      <c r="GU38" s="116"/>
      <c r="GV38" s="116"/>
      <c r="GW38" s="116"/>
      <c r="GX38" s="116"/>
      <c r="GY38" s="116"/>
      <c r="GZ38" s="116"/>
      <c r="HA38" s="116"/>
      <c r="HB38" s="116"/>
      <c r="HC38" s="116"/>
      <c r="HD38" s="116"/>
      <c r="HE38" s="116"/>
      <c r="HF38" s="116"/>
      <c r="HG38" s="116"/>
      <c r="HH38" s="116"/>
      <c r="HI38" s="116"/>
      <c r="HJ38" s="116"/>
      <c r="HK38" s="116"/>
      <c r="HL38" s="116"/>
      <c r="HM38" s="116"/>
      <c r="HN38" s="116"/>
      <c r="HO38" s="116"/>
      <c r="HP38" s="116"/>
      <c r="HQ38" s="116"/>
      <c r="HR38" s="116"/>
      <c r="HS38" s="116"/>
      <c r="HT38" s="116"/>
      <c r="HU38" s="116"/>
      <c r="HV38" s="116"/>
      <c r="HW38" s="116"/>
      <c r="HX38" s="116"/>
      <c r="HY38" s="116"/>
      <c r="HZ38" s="116"/>
      <c r="IA38" s="116"/>
      <c r="IB38" s="116"/>
      <c r="IC38" s="116"/>
      <c r="ID38" s="116"/>
      <c r="IE38" s="116"/>
      <c r="IF38" s="116"/>
      <c r="IG38" s="116"/>
      <c r="IH38" s="116"/>
      <c r="II38" s="116"/>
      <c r="IJ38" s="116"/>
      <c r="IK38" s="116"/>
      <c r="IL38" s="116"/>
      <c r="IM38" s="116"/>
      <c r="IN38" s="116"/>
      <c r="IO38" s="116"/>
      <c r="IP38" s="116"/>
      <c r="IQ38" s="116"/>
    </row>
    <row r="39" s="113" customFormat="1" ht="19.5" customHeight="1" spans="1:251">
      <c r="A39" s="119"/>
      <c r="B39" s="121"/>
      <c r="C39" s="121"/>
      <c r="D39" s="121"/>
      <c r="E39" s="121"/>
      <c r="F39" s="116"/>
      <c r="G39" s="116"/>
      <c r="H39" s="116"/>
      <c r="I39" s="116"/>
      <c r="J39" s="116"/>
      <c r="K39" s="116"/>
      <c r="L39" s="116"/>
      <c r="M39" s="116"/>
      <c r="N39" s="116"/>
      <c r="O39" s="116"/>
      <c r="P39" s="116"/>
      <c r="Q39" s="116"/>
      <c r="R39" s="116"/>
      <c r="S39" s="116"/>
      <c r="T39" s="116"/>
      <c r="U39" s="116"/>
      <c r="V39" s="116"/>
      <c r="W39" s="116"/>
      <c r="X39" s="116"/>
      <c r="Y39" s="116"/>
      <c r="Z39" s="116"/>
      <c r="AA39" s="116"/>
      <c r="AB39" s="116"/>
      <c r="AC39" s="116"/>
      <c r="AD39" s="116"/>
      <c r="AE39" s="116"/>
      <c r="AF39" s="116"/>
      <c r="AG39" s="116"/>
      <c r="AH39" s="116"/>
      <c r="AI39" s="116"/>
      <c r="AJ39" s="116"/>
      <c r="AK39" s="116"/>
      <c r="AL39" s="116"/>
      <c r="AM39" s="116"/>
      <c r="AN39" s="116"/>
      <c r="AO39" s="116"/>
      <c r="AP39" s="116"/>
      <c r="AQ39" s="116"/>
      <c r="AR39" s="116"/>
      <c r="AS39" s="116"/>
      <c r="AT39" s="116"/>
      <c r="AU39" s="116"/>
      <c r="AV39" s="116"/>
      <c r="AW39" s="116"/>
      <c r="AX39" s="116"/>
      <c r="AY39" s="116"/>
      <c r="AZ39" s="116"/>
      <c r="BA39" s="116"/>
      <c r="BB39" s="116"/>
      <c r="BC39" s="116"/>
      <c r="BD39" s="116"/>
      <c r="BE39" s="116"/>
      <c r="BF39" s="116"/>
      <c r="BG39" s="116"/>
      <c r="BH39" s="116"/>
      <c r="BI39" s="116"/>
      <c r="BJ39" s="116"/>
      <c r="BK39" s="116"/>
      <c r="BL39" s="116"/>
      <c r="BM39" s="116"/>
      <c r="BN39" s="116"/>
      <c r="BO39" s="116"/>
      <c r="BP39" s="116"/>
      <c r="BQ39" s="116"/>
      <c r="BR39" s="116"/>
      <c r="BS39" s="116"/>
      <c r="BT39" s="116"/>
      <c r="BU39" s="116"/>
      <c r="BV39" s="116"/>
      <c r="BW39" s="116"/>
      <c r="BX39" s="116"/>
      <c r="BY39" s="116"/>
      <c r="BZ39" s="116"/>
      <c r="CA39" s="116"/>
      <c r="CB39" s="116"/>
      <c r="CC39" s="116"/>
      <c r="CD39" s="116"/>
      <c r="CE39" s="116"/>
      <c r="CF39" s="116"/>
      <c r="CG39" s="116"/>
      <c r="CH39" s="116"/>
      <c r="CI39" s="116"/>
      <c r="CJ39" s="116"/>
      <c r="CK39" s="116"/>
      <c r="CL39" s="116"/>
      <c r="CM39" s="116"/>
      <c r="CN39" s="116"/>
      <c r="CO39" s="116"/>
      <c r="CP39" s="116"/>
      <c r="CQ39" s="116"/>
      <c r="CR39" s="116"/>
      <c r="CS39" s="116"/>
      <c r="CT39" s="116"/>
      <c r="CU39" s="116"/>
      <c r="CV39" s="116"/>
      <c r="CW39" s="116"/>
      <c r="CX39" s="116"/>
      <c r="CY39" s="116"/>
      <c r="CZ39" s="116"/>
      <c r="DA39" s="116"/>
      <c r="DB39" s="116"/>
      <c r="DC39" s="116"/>
      <c r="DD39" s="116"/>
      <c r="DE39" s="116"/>
      <c r="DF39" s="116"/>
      <c r="DG39" s="116"/>
      <c r="DH39" s="116"/>
      <c r="DI39" s="116"/>
      <c r="DJ39" s="116"/>
      <c r="DK39" s="116"/>
      <c r="DL39" s="116"/>
      <c r="DM39" s="116"/>
      <c r="DN39" s="116"/>
      <c r="DO39" s="116"/>
      <c r="DP39" s="116"/>
      <c r="DQ39" s="116"/>
      <c r="DR39" s="116"/>
      <c r="DS39" s="116"/>
      <c r="DT39" s="116"/>
      <c r="DU39" s="116"/>
      <c r="DV39" s="116"/>
      <c r="DW39" s="116"/>
      <c r="DX39" s="116"/>
      <c r="DY39" s="116"/>
      <c r="DZ39" s="116"/>
      <c r="EA39" s="116"/>
      <c r="EB39" s="116"/>
      <c r="EC39" s="116"/>
      <c r="ED39" s="116"/>
      <c r="EE39" s="116"/>
      <c r="EF39" s="116"/>
      <c r="EG39" s="116"/>
      <c r="EH39" s="116"/>
      <c r="EI39" s="116"/>
      <c r="EJ39" s="116"/>
      <c r="EK39" s="116"/>
      <c r="EL39" s="116"/>
      <c r="EM39" s="116"/>
      <c r="EN39" s="116"/>
      <c r="EO39" s="116"/>
      <c r="EP39" s="116"/>
      <c r="EQ39" s="116"/>
      <c r="ER39" s="116"/>
      <c r="ES39" s="116"/>
      <c r="ET39" s="116"/>
      <c r="EU39" s="116"/>
      <c r="EV39" s="116"/>
      <c r="EW39" s="116"/>
      <c r="EX39" s="116"/>
      <c r="EY39" s="116"/>
      <c r="EZ39" s="116"/>
      <c r="FA39" s="116"/>
      <c r="FB39" s="116"/>
      <c r="FC39" s="116"/>
      <c r="FD39" s="116"/>
      <c r="FE39" s="116"/>
      <c r="FF39" s="116"/>
      <c r="FG39" s="116"/>
      <c r="FH39" s="116"/>
      <c r="FI39" s="116"/>
      <c r="FJ39" s="116"/>
      <c r="FK39" s="116"/>
      <c r="FL39" s="116"/>
      <c r="FM39" s="116"/>
      <c r="FN39" s="116"/>
      <c r="FO39" s="116"/>
      <c r="FP39" s="116"/>
      <c r="FQ39" s="116"/>
      <c r="FR39" s="116"/>
      <c r="FS39" s="116"/>
      <c r="FT39" s="116"/>
      <c r="FU39" s="116"/>
      <c r="FV39" s="116"/>
      <c r="FW39" s="116"/>
      <c r="FX39" s="116"/>
      <c r="FY39" s="116"/>
      <c r="FZ39" s="116"/>
      <c r="GA39" s="116"/>
      <c r="GB39" s="116"/>
      <c r="GC39" s="116"/>
      <c r="GD39" s="116"/>
      <c r="GE39" s="116"/>
      <c r="GF39" s="116"/>
      <c r="GG39" s="116"/>
      <c r="GH39" s="116"/>
      <c r="GI39" s="116"/>
      <c r="GJ39" s="116"/>
      <c r="GK39" s="116"/>
      <c r="GL39" s="116"/>
      <c r="GM39" s="116"/>
      <c r="GN39" s="116"/>
      <c r="GO39" s="116"/>
      <c r="GP39" s="116"/>
      <c r="GQ39" s="116"/>
      <c r="GR39" s="116"/>
      <c r="GS39" s="116"/>
      <c r="GT39" s="116"/>
      <c r="GU39" s="116"/>
      <c r="GV39" s="116"/>
      <c r="GW39" s="116"/>
      <c r="GX39" s="116"/>
      <c r="GY39" s="116"/>
      <c r="GZ39" s="116"/>
      <c r="HA39" s="116"/>
      <c r="HB39" s="116"/>
      <c r="HC39" s="116"/>
      <c r="HD39" s="116"/>
      <c r="HE39" s="116"/>
      <c r="HF39" s="116"/>
      <c r="HG39" s="116"/>
      <c r="HH39" s="116"/>
      <c r="HI39" s="116"/>
      <c r="HJ39" s="116"/>
      <c r="HK39" s="116"/>
      <c r="HL39" s="116"/>
      <c r="HM39" s="116"/>
      <c r="HN39" s="116"/>
      <c r="HO39" s="116"/>
      <c r="HP39" s="116"/>
      <c r="HQ39" s="116"/>
      <c r="HR39" s="116"/>
      <c r="HS39" s="116"/>
      <c r="HT39" s="116"/>
      <c r="HU39" s="116"/>
      <c r="HV39" s="116"/>
      <c r="HW39" s="116"/>
      <c r="HX39" s="116"/>
      <c r="HY39" s="116"/>
      <c r="HZ39" s="116"/>
      <c r="IA39" s="116"/>
      <c r="IB39" s="116"/>
      <c r="IC39" s="116"/>
      <c r="ID39" s="116"/>
      <c r="IE39" s="116"/>
      <c r="IF39" s="116"/>
      <c r="IG39" s="116"/>
      <c r="IH39" s="116"/>
      <c r="II39" s="116"/>
      <c r="IJ39" s="116"/>
      <c r="IK39" s="116"/>
      <c r="IL39" s="116"/>
      <c r="IM39" s="116"/>
      <c r="IN39" s="116"/>
      <c r="IO39" s="116"/>
      <c r="IP39" s="116"/>
      <c r="IQ39" s="116"/>
    </row>
    <row r="40" s="113" customFormat="1" ht="19.5" customHeight="1" spans="1:251">
      <c r="A40" s="119">
        <v>1020302</v>
      </c>
      <c r="B40" s="120" t="s">
        <v>283</v>
      </c>
      <c r="C40" s="121"/>
      <c r="D40" s="121"/>
      <c r="E40" s="121"/>
      <c r="F40" s="116"/>
      <c r="G40" s="116"/>
      <c r="H40" s="116"/>
      <c r="I40" s="116"/>
      <c r="J40" s="116"/>
      <c r="K40" s="116"/>
      <c r="L40" s="116"/>
      <c r="M40" s="116"/>
      <c r="N40" s="116"/>
      <c r="O40" s="116"/>
      <c r="P40" s="116"/>
      <c r="Q40" s="116"/>
      <c r="R40" s="116"/>
      <c r="S40" s="116"/>
      <c r="T40" s="116"/>
      <c r="U40" s="116"/>
      <c r="V40" s="116"/>
      <c r="W40" s="116"/>
      <c r="X40" s="116"/>
      <c r="Y40" s="116"/>
      <c r="Z40" s="116"/>
      <c r="AA40" s="116"/>
      <c r="AB40" s="116"/>
      <c r="AC40" s="116"/>
      <c r="AD40" s="116"/>
      <c r="AE40" s="116"/>
      <c r="AF40" s="116"/>
      <c r="AG40" s="116"/>
      <c r="AH40" s="116"/>
      <c r="AI40" s="116"/>
      <c r="AJ40" s="116"/>
      <c r="AK40" s="116"/>
      <c r="AL40" s="116"/>
      <c r="AM40" s="116"/>
      <c r="AN40" s="116"/>
      <c r="AO40" s="116"/>
      <c r="AP40" s="116"/>
      <c r="AQ40" s="116"/>
      <c r="AR40" s="116"/>
      <c r="AS40" s="116"/>
      <c r="AT40" s="116"/>
      <c r="AU40" s="116"/>
      <c r="AV40" s="116"/>
      <c r="AW40" s="116"/>
      <c r="AX40" s="116"/>
      <c r="AY40" s="116"/>
      <c r="AZ40" s="116"/>
      <c r="BA40" s="116"/>
      <c r="BB40" s="116"/>
      <c r="BC40" s="116"/>
      <c r="BD40" s="116"/>
      <c r="BE40" s="116"/>
      <c r="BF40" s="116"/>
      <c r="BG40" s="116"/>
      <c r="BH40" s="116"/>
      <c r="BI40" s="116"/>
      <c r="BJ40" s="116"/>
      <c r="BK40" s="116"/>
      <c r="BL40" s="116"/>
      <c r="BM40" s="116"/>
      <c r="BN40" s="116"/>
      <c r="BO40" s="116"/>
      <c r="BP40" s="116"/>
      <c r="BQ40" s="116"/>
      <c r="BR40" s="116"/>
      <c r="BS40" s="116"/>
      <c r="BT40" s="116"/>
      <c r="BU40" s="116"/>
      <c r="BV40" s="116"/>
      <c r="BW40" s="116"/>
      <c r="BX40" s="116"/>
      <c r="BY40" s="116"/>
      <c r="BZ40" s="116"/>
      <c r="CA40" s="116"/>
      <c r="CB40" s="116"/>
      <c r="CC40" s="116"/>
      <c r="CD40" s="116"/>
      <c r="CE40" s="116"/>
      <c r="CF40" s="116"/>
      <c r="CG40" s="116"/>
      <c r="CH40" s="116"/>
      <c r="CI40" s="116"/>
      <c r="CJ40" s="116"/>
      <c r="CK40" s="116"/>
      <c r="CL40" s="116"/>
      <c r="CM40" s="116"/>
      <c r="CN40" s="116"/>
      <c r="CO40" s="116"/>
      <c r="CP40" s="116"/>
      <c r="CQ40" s="116"/>
      <c r="CR40" s="116"/>
      <c r="CS40" s="116"/>
      <c r="CT40" s="116"/>
      <c r="CU40" s="116"/>
      <c r="CV40" s="116"/>
      <c r="CW40" s="116"/>
      <c r="CX40" s="116"/>
      <c r="CY40" s="116"/>
      <c r="CZ40" s="116"/>
      <c r="DA40" s="116"/>
      <c r="DB40" s="116"/>
      <c r="DC40" s="116"/>
      <c r="DD40" s="116"/>
      <c r="DE40" s="116"/>
      <c r="DF40" s="116"/>
      <c r="DG40" s="116"/>
      <c r="DH40" s="116"/>
      <c r="DI40" s="116"/>
      <c r="DJ40" s="116"/>
      <c r="DK40" s="116"/>
      <c r="DL40" s="116"/>
      <c r="DM40" s="116"/>
      <c r="DN40" s="116"/>
      <c r="DO40" s="116"/>
      <c r="DP40" s="116"/>
      <c r="DQ40" s="116"/>
      <c r="DR40" s="116"/>
      <c r="DS40" s="116"/>
      <c r="DT40" s="116"/>
      <c r="DU40" s="116"/>
      <c r="DV40" s="116"/>
      <c r="DW40" s="116"/>
      <c r="DX40" s="116"/>
      <c r="DY40" s="116"/>
      <c r="DZ40" s="116"/>
      <c r="EA40" s="116"/>
      <c r="EB40" s="116"/>
      <c r="EC40" s="116"/>
      <c r="ED40" s="116"/>
      <c r="EE40" s="116"/>
      <c r="EF40" s="116"/>
      <c r="EG40" s="116"/>
      <c r="EH40" s="116"/>
      <c r="EI40" s="116"/>
      <c r="EJ40" s="116"/>
      <c r="EK40" s="116"/>
      <c r="EL40" s="116"/>
      <c r="EM40" s="116"/>
      <c r="EN40" s="116"/>
      <c r="EO40" s="116"/>
      <c r="EP40" s="116"/>
      <c r="EQ40" s="116"/>
      <c r="ER40" s="116"/>
      <c r="ES40" s="116"/>
      <c r="ET40" s="116"/>
      <c r="EU40" s="116"/>
      <c r="EV40" s="116"/>
      <c r="EW40" s="116"/>
      <c r="EX40" s="116"/>
      <c r="EY40" s="116"/>
      <c r="EZ40" s="116"/>
      <c r="FA40" s="116"/>
      <c r="FB40" s="116"/>
      <c r="FC40" s="116"/>
      <c r="FD40" s="116"/>
      <c r="FE40" s="116"/>
      <c r="FF40" s="116"/>
      <c r="FG40" s="116"/>
      <c r="FH40" s="116"/>
      <c r="FI40" s="116"/>
      <c r="FJ40" s="116"/>
      <c r="FK40" s="116"/>
      <c r="FL40" s="116"/>
      <c r="FM40" s="116"/>
      <c r="FN40" s="116"/>
      <c r="FO40" s="116"/>
      <c r="FP40" s="116"/>
      <c r="FQ40" s="116"/>
      <c r="FR40" s="116"/>
      <c r="FS40" s="116"/>
      <c r="FT40" s="116"/>
      <c r="FU40" s="116"/>
      <c r="FV40" s="116"/>
      <c r="FW40" s="116"/>
      <c r="FX40" s="116"/>
      <c r="FY40" s="116"/>
      <c r="FZ40" s="116"/>
      <c r="GA40" s="116"/>
      <c r="GB40" s="116"/>
      <c r="GC40" s="116"/>
      <c r="GD40" s="116"/>
      <c r="GE40" s="116"/>
      <c r="GF40" s="116"/>
      <c r="GG40" s="116"/>
      <c r="GH40" s="116"/>
      <c r="GI40" s="116"/>
      <c r="GJ40" s="116"/>
      <c r="GK40" s="116"/>
      <c r="GL40" s="116"/>
      <c r="GM40" s="116"/>
      <c r="GN40" s="116"/>
      <c r="GO40" s="116"/>
      <c r="GP40" s="116"/>
      <c r="GQ40" s="116"/>
      <c r="GR40" s="116"/>
      <c r="GS40" s="116"/>
      <c r="GT40" s="116"/>
      <c r="GU40" s="116"/>
      <c r="GV40" s="116"/>
      <c r="GW40" s="116"/>
      <c r="GX40" s="116"/>
      <c r="GY40" s="116"/>
      <c r="GZ40" s="116"/>
      <c r="HA40" s="116"/>
      <c r="HB40" s="116"/>
      <c r="HC40" s="116"/>
      <c r="HD40" s="116"/>
      <c r="HE40" s="116"/>
      <c r="HF40" s="116"/>
      <c r="HG40" s="116"/>
      <c r="HH40" s="116"/>
      <c r="HI40" s="116"/>
      <c r="HJ40" s="116"/>
      <c r="HK40" s="116"/>
      <c r="HL40" s="116"/>
      <c r="HM40" s="116"/>
      <c r="HN40" s="116"/>
      <c r="HO40" s="116"/>
      <c r="HP40" s="116"/>
      <c r="HQ40" s="116"/>
      <c r="HR40" s="116"/>
      <c r="HS40" s="116"/>
      <c r="HT40" s="116"/>
      <c r="HU40" s="116"/>
      <c r="HV40" s="116"/>
      <c r="HW40" s="116"/>
      <c r="HX40" s="116"/>
      <c r="HY40" s="116"/>
      <c r="HZ40" s="116"/>
      <c r="IA40" s="116"/>
      <c r="IB40" s="116"/>
      <c r="IC40" s="116"/>
      <c r="ID40" s="116"/>
      <c r="IE40" s="116"/>
      <c r="IF40" s="116"/>
      <c r="IG40" s="116"/>
      <c r="IH40" s="116"/>
      <c r="II40" s="116"/>
      <c r="IJ40" s="116"/>
      <c r="IK40" s="116"/>
      <c r="IL40" s="116"/>
      <c r="IM40" s="116"/>
      <c r="IN40" s="116"/>
      <c r="IO40" s="116"/>
      <c r="IP40" s="116"/>
      <c r="IQ40" s="116"/>
    </row>
    <row r="41" s="113" customFormat="1" ht="19.5" customHeight="1" spans="1:251">
      <c r="A41" s="119"/>
      <c r="B41" s="121"/>
      <c r="C41" s="121"/>
      <c r="D41" s="121"/>
      <c r="E41" s="121"/>
      <c r="F41" s="116"/>
      <c r="G41" s="116"/>
      <c r="H41" s="116"/>
      <c r="I41" s="116"/>
      <c r="J41" s="116"/>
      <c r="K41" s="116"/>
      <c r="L41" s="116"/>
      <c r="M41" s="116"/>
      <c r="N41" s="116"/>
      <c r="O41" s="116"/>
      <c r="P41" s="116"/>
      <c r="Q41" s="116"/>
      <c r="R41" s="116"/>
      <c r="S41" s="116"/>
      <c r="T41" s="116"/>
      <c r="U41" s="116"/>
      <c r="V41" s="116"/>
      <c r="W41" s="116"/>
      <c r="X41" s="116"/>
      <c r="Y41" s="116"/>
      <c r="Z41" s="116"/>
      <c r="AA41" s="116"/>
      <c r="AB41" s="116"/>
      <c r="AC41" s="116"/>
      <c r="AD41" s="116"/>
      <c r="AE41" s="116"/>
      <c r="AF41" s="116"/>
      <c r="AG41" s="116"/>
      <c r="AH41" s="116"/>
      <c r="AI41" s="116"/>
      <c r="AJ41" s="116"/>
      <c r="AK41" s="116"/>
      <c r="AL41" s="116"/>
      <c r="AM41" s="116"/>
      <c r="AN41" s="116"/>
      <c r="AO41" s="116"/>
      <c r="AP41" s="116"/>
      <c r="AQ41" s="116"/>
      <c r="AR41" s="116"/>
      <c r="AS41" s="116"/>
      <c r="AT41" s="116"/>
      <c r="AU41" s="116"/>
      <c r="AV41" s="116"/>
      <c r="AW41" s="116"/>
      <c r="AX41" s="116"/>
      <c r="AY41" s="116"/>
      <c r="AZ41" s="116"/>
      <c r="BA41" s="116"/>
      <c r="BB41" s="116"/>
      <c r="BC41" s="116"/>
      <c r="BD41" s="116"/>
      <c r="BE41" s="116"/>
      <c r="BF41" s="116"/>
      <c r="BG41" s="116"/>
      <c r="BH41" s="116"/>
      <c r="BI41" s="116"/>
      <c r="BJ41" s="116"/>
      <c r="BK41" s="116"/>
      <c r="BL41" s="116"/>
      <c r="BM41" s="116"/>
      <c r="BN41" s="116"/>
      <c r="BO41" s="116"/>
      <c r="BP41" s="116"/>
      <c r="BQ41" s="116"/>
      <c r="BR41" s="116"/>
      <c r="BS41" s="116"/>
      <c r="BT41" s="116"/>
      <c r="BU41" s="116"/>
      <c r="BV41" s="116"/>
      <c r="BW41" s="116"/>
      <c r="BX41" s="116"/>
      <c r="BY41" s="116"/>
      <c r="BZ41" s="116"/>
      <c r="CA41" s="116"/>
      <c r="CB41" s="116"/>
      <c r="CC41" s="116"/>
      <c r="CD41" s="116"/>
      <c r="CE41" s="116"/>
      <c r="CF41" s="116"/>
      <c r="CG41" s="116"/>
      <c r="CH41" s="116"/>
      <c r="CI41" s="116"/>
      <c r="CJ41" s="116"/>
      <c r="CK41" s="116"/>
      <c r="CL41" s="116"/>
      <c r="CM41" s="116"/>
      <c r="CN41" s="116"/>
      <c r="CO41" s="116"/>
      <c r="CP41" s="116"/>
      <c r="CQ41" s="116"/>
      <c r="CR41" s="116"/>
      <c r="CS41" s="116"/>
      <c r="CT41" s="116"/>
      <c r="CU41" s="116"/>
      <c r="CV41" s="116"/>
      <c r="CW41" s="116"/>
      <c r="CX41" s="116"/>
      <c r="CY41" s="116"/>
      <c r="CZ41" s="116"/>
      <c r="DA41" s="116"/>
      <c r="DB41" s="116"/>
      <c r="DC41" s="116"/>
      <c r="DD41" s="116"/>
      <c r="DE41" s="116"/>
      <c r="DF41" s="116"/>
      <c r="DG41" s="116"/>
      <c r="DH41" s="116"/>
      <c r="DI41" s="116"/>
      <c r="DJ41" s="116"/>
      <c r="DK41" s="116"/>
      <c r="DL41" s="116"/>
      <c r="DM41" s="116"/>
      <c r="DN41" s="116"/>
      <c r="DO41" s="116"/>
      <c r="DP41" s="116"/>
      <c r="DQ41" s="116"/>
      <c r="DR41" s="116"/>
      <c r="DS41" s="116"/>
      <c r="DT41" s="116"/>
      <c r="DU41" s="116"/>
      <c r="DV41" s="116"/>
      <c r="DW41" s="116"/>
      <c r="DX41" s="116"/>
      <c r="DY41" s="116"/>
      <c r="DZ41" s="116"/>
      <c r="EA41" s="116"/>
      <c r="EB41" s="116"/>
      <c r="EC41" s="116"/>
      <c r="ED41" s="116"/>
      <c r="EE41" s="116"/>
      <c r="EF41" s="116"/>
      <c r="EG41" s="116"/>
      <c r="EH41" s="116"/>
      <c r="EI41" s="116"/>
      <c r="EJ41" s="116"/>
      <c r="EK41" s="116"/>
      <c r="EL41" s="116"/>
      <c r="EM41" s="116"/>
      <c r="EN41" s="116"/>
      <c r="EO41" s="116"/>
      <c r="EP41" s="116"/>
      <c r="EQ41" s="116"/>
      <c r="ER41" s="116"/>
      <c r="ES41" s="116"/>
      <c r="ET41" s="116"/>
      <c r="EU41" s="116"/>
      <c r="EV41" s="116"/>
      <c r="EW41" s="116"/>
      <c r="EX41" s="116"/>
      <c r="EY41" s="116"/>
      <c r="EZ41" s="116"/>
      <c r="FA41" s="116"/>
      <c r="FB41" s="116"/>
      <c r="FC41" s="116"/>
      <c r="FD41" s="116"/>
      <c r="FE41" s="116"/>
      <c r="FF41" s="116"/>
      <c r="FG41" s="116"/>
      <c r="FH41" s="116"/>
      <c r="FI41" s="116"/>
      <c r="FJ41" s="116"/>
      <c r="FK41" s="116"/>
      <c r="FL41" s="116"/>
      <c r="FM41" s="116"/>
      <c r="FN41" s="116"/>
      <c r="FO41" s="116"/>
      <c r="FP41" s="116"/>
      <c r="FQ41" s="116"/>
      <c r="FR41" s="116"/>
      <c r="FS41" s="116"/>
      <c r="FT41" s="116"/>
      <c r="FU41" s="116"/>
      <c r="FV41" s="116"/>
      <c r="FW41" s="116"/>
      <c r="FX41" s="116"/>
      <c r="FY41" s="116"/>
      <c r="FZ41" s="116"/>
      <c r="GA41" s="116"/>
      <c r="GB41" s="116"/>
      <c r="GC41" s="116"/>
      <c r="GD41" s="116"/>
      <c r="GE41" s="116"/>
      <c r="GF41" s="116"/>
      <c r="GG41" s="116"/>
      <c r="GH41" s="116"/>
      <c r="GI41" s="116"/>
      <c r="GJ41" s="116"/>
      <c r="GK41" s="116"/>
      <c r="GL41" s="116"/>
      <c r="GM41" s="116"/>
      <c r="GN41" s="116"/>
      <c r="GO41" s="116"/>
      <c r="GP41" s="116"/>
      <c r="GQ41" s="116"/>
      <c r="GR41" s="116"/>
      <c r="GS41" s="116"/>
      <c r="GT41" s="116"/>
      <c r="GU41" s="116"/>
      <c r="GV41" s="116"/>
      <c r="GW41" s="116"/>
      <c r="GX41" s="116"/>
      <c r="GY41" s="116"/>
      <c r="GZ41" s="116"/>
      <c r="HA41" s="116"/>
      <c r="HB41" s="116"/>
      <c r="HC41" s="116"/>
      <c r="HD41" s="116"/>
      <c r="HE41" s="116"/>
      <c r="HF41" s="116"/>
      <c r="HG41" s="116"/>
      <c r="HH41" s="116"/>
      <c r="HI41" s="116"/>
      <c r="HJ41" s="116"/>
      <c r="HK41" s="116"/>
      <c r="HL41" s="116"/>
      <c r="HM41" s="116"/>
      <c r="HN41" s="116"/>
      <c r="HO41" s="116"/>
      <c r="HP41" s="116"/>
      <c r="HQ41" s="116"/>
      <c r="HR41" s="116"/>
      <c r="HS41" s="116"/>
      <c r="HT41" s="116"/>
      <c r="HU41" s="116"/>
      <c r="HV41" s="116"/>
      <c r="HW41" s="116"/>
      <c r="HX41" s="116"/>
      <c r="HY41" s="116"/>
      <c r="HZ41" s="116"/>
      <c r="IA41" s="116"/>
      <c r="IB41" s="116"/>
      <c r="IC41" s="116"/>
      <c r="ID41" s="116"/>
      <c r="IE41" s="116"/>
      <c r="IF41" s="116"/>
      <c r="IG41" s="116"/>
      <c r="IH41" s="116"/>
      <c r="II41" s="116"/>
      <c r="IJ41" s="116"/>
      <c r="IK41" s="116"/>
      <c r="IL41" s="116"/>
      <c r="IM41" s="116"/>
      <c r="IN41" s="116"/>
      <c r="IO41" s="116"/>
      <c r="IP41" s="116"/>
      <c r="IQ41" s="116"/>
    </row>
    <row r="42" s="113" customFormat="1" ht="19.5" customHeight="1" spans="1:251">
      <c r="A42" s="119">
        <v>1020303</v>
      </c>
      <c r="B42" s="120" t="s">
        <v>284</v>
      </c>
      <c r="C42" s="121"/>
      <c r="D42" s="121"/>
      <c r="E42" s="121"/>
      <c r="F42" s="116"/>
      <c r="G42" s="116"/>
      <c r="H42" s="116"/>
      <c r="I42" s="116"/>
      <c r="J42" s="116"/>
      <c r="K42" s="116"/>
      <c r="L42" s="116"/>
      <c r="M42" s="116"/>
      <c r="N42" s="116"/>
      <c r="O42" s="116"/>
      <c r="P42" s="116"/>
      <c r="Q42" s="116"/>
      <c r="R42" s="116"/>
      <c r="S42" s="116"/>
      <c r="T42" s="116"/>
      <c r="U42" s="116"/>
      <c r="V42" s="116"/>
      <c r="W42" s="116"/>
      <c r="X42" s="116"/>
      <c r="Y42" s="116"/>
      <c r="Z42" s="116"/>
      <c r="AA42" s="116"/>
      <c r="AB42" s="116"/>
      <c r="AC42" s="116"/>
      <c r="AD42" s="116"/>
      <c r="AE42" s="116"/>
      <c r="AF42" s="116"/>
      <c r="AG42" s="116"/>
      <c r="AH42" s="116"/>
      <c r="AI42" s="116"/>
      <c r="AJ42" s="116"/>
      <c r="AK42" s="116"/>
      <c r="AL42" s="116"/>
      <c r="AM42" s="116"/>
      <c r="AN42" s="116"/>
      <c r="AO42" s="116"/>
      <c r="AP42" s="116"/>
      <c r="AQ42" s="116"/>
      <c r="AR42" s="116"/>
      <c r="AS42" s="116"/>
      <c r="AT42" s="116"/>
      <c r="AU42" s="116"/>
      <c r="AV42" s="116"/>
      <c r="AW42" s="116"/>
      <c r="AX42" s="116"/>
      <c r="AY42" s="116"/>
      <c r="AZ42" s="116"/>
      <c r="BA42" s="116"/>
      <c r="BB42" s="116"/>
      <c r="BC42" s="116"/>
      <c r="BD42" s="116"/>
      <c r="BE42" s="116"/>
      <c r="BF42" s="116"/>
      <c r="BG42" s="116"/>
      <c r="BH42" s="116"/>
      <c r="BI42" s="116"/>
      <c r="BJ42" s="116"/>
      <c r="BK42" s="116"/>
      <c r="BL42" s="116"/>
      <c r="BM42" s="116"/>
      <c r="BN42" s="116"/>
      <c r="BO42" s="116"/>
      <c r="BP42" s="116"/>
      <c r="BQ42" s="116"/>
      <c r="BR42" s="116"/>
      <c r="BS42" s="116"/>
      <c r="BT42" s="116"/>
      <c r="BU42" s="116"/>
      <c r="BV42" s="116"/>
      <c r="BW42" s="116"/>
      <c r="BX42" s="116"/>
      <c r="BY42" s="116"/>
      <c r="BZ42" s="116"/>
      <c r="CA42" s="116"/>
      <c r="CB42" s="116"/>
      <c r="CC42" s="116"/>
      <c r="CD42" s="116"/>
      <c r="CE42" s="116"/>
      <c r="CF42" s="116"/>
      <c r="CG42" s="116"/>
      <c r="CH42" s="116"/>
      <c r="CI42" s="116"/>
      <c r="CJ42" s="116"/>
      <c r="CK42" s="116"/>
      <c r="CL42" s="116"/>
      <c r="CM42" s="116"/>
      <c r="CN42" s="116"/>
      <c r="CO42" s="116"/>
      <c r="CP42" s="116"/>
      <c r="CQ42" s="116"/>
      <c r="CR42" s="116"/>
      <c r="CS42" s="116"/>
      <c r="CT42" s="116"/>
      <c r="CU42" s="116"/>
      <c r="CV42" s="116"/>
      <c r="CW42" s="116"/>
      <c r="CX42" s="116"/>
      <c r="CY42" s="116"/>
      <c r="CZ42" s="116"/>
      <c r="DA42" s="116"/>
      <c r="DB42" s="116"/>
      <c r="DC42" s="116"/>
      <c r="DD42" s="116"/>
      <c r="DE42" s="116"/>
      <c r="DF42" s="116"/>
      <c r="DG42" s="116"/>
      <c r="DH42" s="116"/>
      <c r="DI42" s="116"/>
      <c r="DJ42" s="116"/>
      <c r="DK42" s="116"/>
      <c r="DL42" s="116"/>
      <c r="DM42" s="116"/>
      <c r="DN42" s="116"/>
      <c r="DO42" s="116"/>
      <c r="DP42" s="116"/>
      <c r="DQ42" s="116"/>
      <c r="DR42" s="116"/>
      <c r="DS42" s="116"/>
      <c r="DT42" s="116"/>
      <c r="DU42" s="116"/>
      <c r="DV42" s="116"/>
      <c r="DW42" s="116"/>
      <c r="DX42" s="116"/>
      <c r="DY42" s="116"/>
      <c r="DZ42" s="116"/>
      <c r="EA42" s="116"/>
      <c r="EB42" s="116"/>
      <c r="EC42" s="116"/>
      <c r="ED42" s="116"/>
      <c r="EE42" s="116"/>
      <c r="EF42" s="116"/>
      <c r="EG42" s="116"/>
      <c r="EH42" s="116"/>
      <c r="EI42" s="116"/>
      <c r="EJ42" s="116"/>
      <c r="EK42" s="116"/>
      <c r="EL42" s="116"/>
      <c r="EM42" s="116"/>
      <c r="EN42" s="116"/>
      <c r="EO42" s="116"/>
      <c r="EP42" s="116"/>
      <c r="EQ42" s="116"/>
      <c r="ER42" s="116"/>
      <c r="ES42" s="116"/>
      <c r="ET42" s="116"/>
      <c r="EU42" s="116"/>
      <c r="EV42" s="116"/>
      <c r="EW42" s="116"/>
      <c r="EX42" s="116"/>
      <c r="EY42" s="116"/>
      <c r="EZ42" s="116"/>
      <c r="FA42" s="116"/>
      <c r="FB42" s="116"/>
      <c r="FC42" s="116"/>
      <c r="FD42" s="116"/>
      <c r="FE42" s="116"/>
      <c r="FF42" s="116"/>
      <c r="FG42" s="116"/>
      <c r="FH42" s="116"/>
      <c r="FI42" s="116"/>
      <c r="FJ42" s="116"/>
      <c r="FK42" s="116"/>
      <c r="FL42" s="116"/>
      <c r="FM42" s="116"/>
      <c r="FN42" s="116"/>
      <c r="FO42" s="116"/>
      <c r="FP42" s="116"/>
      <c r="FQ42" s="116"/>
      <c r="FR42" s="116"/>
      <c r="FS42" s="116"/>
      <c r="FT42" s="116"/>
      <c r="FU42" s="116"/>
      <c r="FV42" s="116"/>
      <c r="FW42" s="116"/>
      <c r="FX42" s="116"/>
      <c r="FY42" s="116"/>
      <c r="FZ42" s="116"/>
      <c r="GA42" s="116"/>
      <c r="GB42" s="116"/>
      <c r="GC42" s="116"/>
      <c r="GD42" s="116"/>
      <c r="GE42" s="116"/>
      <c r="GF42" s="116"/>
      <c r="GG42" s="116"/>
      <c r="GH42" s="116"/>
      <c r="GI42" s="116"/>
      <c r="GJ42" s="116"/>
      <c r="GK42" s="116"/>
      <c r="GL42" s="116"/>
      <c r="GM42" s="116"/>
      <c r="GN42" s="116"/>
      <c r="GO42" s="116"/>
      <c r="GP42" s="116"/>
      <c r="GQ42" s="116"/>
      <c r="GR42" s="116"/>
      <c r="GS42" s="116"/>
      <c r="GT42" s="116"/>
      <c r="GU42" s="116"/>
      <c r="GV42" s="116"/>
      <c r="GW42" s="116"/>
      <c r="GX42" s="116"/>
      <c r="GY42" s="116"/>
      <c r="GZ42" s="116"/>
      <c r="HA42" s="116"/>
      <c r="HB42" s="116"/>
      <c r="HC42" s="116"/>
      <c r="HD42" s="116"/>
      <c r="HE42" s="116"/>
      <c r="HF42" s="116"/>
      <c r="HG42" s="116"/>
      <c r="HH42" s="116"/>
      <c r="HI42" s="116"/>
      <c r="HJ42" s="116"/>
      <c r="HK42" s="116"/>
      <c r="HL42" s="116"/>
      <c r="HM42" s="116"/>
      <c r="HN42" s="116"/>
      <c r="HO42" s="116"/>
      <c r="HP42" s="116"/>
      <c r="HQ42" s="116"/>
      <c r="HR42" s="116"/>
      <c r="HS42" s="116"/>
      <c r="HT42" s="116"/>
      <c r="HU42" s="116"/>
      <c r="HV42" s="116"/>
      <c r="HW42" s="116"/>
      <c r="HX42" s="116"/>
      <c r="HY42" s="116"/>
      <c r="HZ42" s="116"/>
      <c r="IA42" s="116"/>
      <c r="IB42" s="116"/>
      <c r="IC42" s="116"/>
      <c r="ID42" s="116"/>
      <c r="IE42" s="116"/>
      <c r="IF42" s="116"/>
      <c r="IG42" s="116"/>
      <c r="IH42" s="116"/>
      <c r="II42" s="116"/>
      <c r="IJ42" s="116"/>
      <c r="IK42" s="116"/>
      <c r="IL42" s="116"/>
      <c r="IM42" s="116"/>
      <c r="IN42" s="116"/>
      <c r="IO42" s="116"/>
      <c r="IP42" s="116"/>
      <c r="IQ42" s="116"/>
    </row>
    <row r="43" s="113" customFormat="1" ht="19.5" customHeight="1" spans="1:251">
      <c r="A43" s="119"/>
      <c r="B43" s="121"/>
      <c r="C43" s="121"/>
      <c r="D43" s="121"/>
      <c r="E43" s="121"/>
      <c r="F43" s="116"/>
      <c r="G43" s="116"/>
      <c r="H43" s="116"/>
      <c r="I43" s="116"/>
      <c r="J43" s="116"/>
      <c r="K43" s="116"/>
      <c r="L43" s="116"/>
      <c r="M43" s="116"/>
      <c r="N43" s="116"/>
      <c r="O43" s="116"/>
      <c r="P43" s="116"/>
      <c r="Q43" s="116"/>
      <c r="R43" s="116"/>
      <c r="S43" s="116"/>
      <c r="T43" s="116"/>
      <c r="U43" s="116"/>
      <c r="V43" s="116"/>
      <c r="W43" s="116"/>
      <c r="X43" s="116"/>
      <c r="Y43" s="116"/>
      <c r="Z43" s="116"/>
      <c r="AA43" s="116"/>
      <c r="AB43" s="116"/>
      <c r="AC43" s="116"/>
      <c r="AD43" s="116"/>
      <c r="AE43" s="116"/>
      <c r="AF43" s="116"/>
      <c r="AG43" s="116"/>
      <c r="AH43" s="116"/>
      <c r="AI43" s="116"/>
      <c r="AJ43" s="116"/>
      <c r="AK43" s="116"/>
      <c r="AL43" s="116"/>
      <c r="AM43" s="116"/>
      <c r="AN43" s="116"/>
      <c r="AO43" s="116"/>
      <c r="AP43" s="116"/>
      <c r="AQ43" s="116"/>
      <c r="AR43" s="116"/>
      <c r="AS43" s="116"/>
      <c r="AT43" s="116"/>
      <c r="AU43" s="116"/>
      <c r="AV43" s="116"/>
      <c r="AW43" s="116"/>
      <c r="AX43" s="116"/>
      <c r="AY43" s="116"/>
      <c r="AZ43" s="116"/>
      <c r="BA43" s="116"/>
      <c r="BB43" s="116"/>
      <c r="BC43" s="116"/>
      <c r="BD43" s="116"/>
      <c r="BE43" s="116"/>
      <c r="BF43" s="116"/>
      <c r="BG43" s="116"/>
      <c r="BH43" s="116"/>
      <c r="BI43" s="116"/>
      <c r="BJ43" s="116"/>
      <c r="BK43" s="116"/>
      <c r="BL43" s="116"/>
      <c r="BM43" s="116"/>
      <c r="BN43" s="116"/>
      <c r="BO43" s="116"/>
      <c r="BP43" s="116"/>
      <c r="BQ43" s="116"/>
      <c r="BR43" s="116"/>
      <c r="BS43" s="116"/>
      <c r="BT43" s="116"/>
      <c r="BU43" s="116"/>
      <c r="BV43" s="116"/>
      <c r="BW43" s="116"/>
      <c r="BX43" s="116"/>
      <c r="BY43" s="116"/>
      <c r="BZ43" s="116"/>
      <c r="CA43" s="116"/>
      <c r="CB43" s="116"/>
      <c r="CC43" s="116"/>
      <c r="CD43" s="116"/>
      <c r="CE43" s="116"/>
      <c r="CF43" s="116"/>
      <c r="CG43" s="116"/>
      <c r="CH43" s="116"/>
      <c r="CI43" s="116"/>
      <c r="CJ43" s="116"/>
      <c r="CK43" s="116"/>
      <c r="CL43" s="116"/>
      <c r="CM43" s="116"/>
      <c r="CN43" s="116"/>
      <c r="CO43" s="116"/>
      <c r="CP43" s="116"/>
      <c r="CQ43" s="116"/>
      <c r="CR43" s="116"/>
      <c r="CS43" s="116"/>
      <c r="CT43" s="116"/>
      <c r="CU43" s="116"/>
      <c r="CV43" s="116"/>
      <c r="CW43" s="116"/>
      <c r="CX43" s="116"/>
      <c r="CY43" s="116"/>
      <c r="CZ43" s="116"/>
      <c r="DA43" s="116"/>
      <c r="DB43" s="116"/>
      <c r="DC43" s="116"/>
      <c r="DD43" s="116"/>
      <c r="DE43" s="116"/>
      <c r="DF43" s="116"/>
      <c r="DG43" s="116"/>
      <c r="DH43" s="116"/>
      <c r="DI43" s="116"/>
      <c r="DJ43" s="116"/>
      <c r="DK43" s="116"/>
      <c r="DL43" s="116"/>
      <c r="DM43" s="116"/>
      <c r="DN43" s="116"/>
      <c r="DO43" s="116"/>
      <c r="DP43" s="116"/>
      <c r="DQ43" s="116"/>
      <c r="DR43" s="116"/>
      <c r="DS43" s="116"/>
      <c r="DT43" s="116"/>
      <c r="DU43" s="116"/>
      <c r="DV43" s="116"/>
      <c r="DW43" s="116"/>
      <c r="DX43" s="116"/>
      <c r="DY43" s="116"/>
      <c r="DZ43" s="116"/>
      <c r="EA43" s="116"/>
      <c r="EB43" s="116"/>
      <c r="EC43" s="116"/>
      <c r="ED43" s="116"/>
      <c r="EE43" s="116"/>
      <c r="EF43" s="116"/>
      <c r="EG43" s="116"/>
      <c r="EH43" s="116"/>
      <c r="EI43" s="116"/>
      <c r="EJ43" s="116"/>
      <c r="EK43" s="116"/>
      <c r="EL43" s="116"/>
      <c r="EM43" s="116"/>
      <c r="EN43" s="116"/>
      <c r="EO43" s="116"/>
      <c r="EP43" s="116"/>
      <c r="EQ43" s="116"/>
      <c r="ER43" s="116"/>
      <c r="ES43" s="116"/>
      <c r="ET43" s="116"/>
      <c r="EU43" s="116"/>
      <c r="EV43" s="116"/>
      <c r="EW43" s="116"/>
      <c r="EX43" s="116"/>
      <c r="EY43" s="116"/>
      <c r="EZ43" s="116"/>
      <c r="FA43" s="116"/>
      <c r="FB43" s="116"/>
      <c r="FC43" s="116"/>
      <c r="FD43" s="116"/>
      <c r="FE43" s="116"/>
      <c r="FF43" s="116"/>
      <c r="FG43" s="116"/>
      <c r="FH43" s="116"/>
      <c r="FI43" s="116"/>
      <c r="FJ43" s="116"/>
      <c r="FK43" s="116"/>
      <c r="FL43" s="116"/>
      <c r="FM43" s="116"/>
      <c r="FN43" s="116"/>
      <c r="FO43" s="116"/>
      <c r="FP43" s="116"/>
      <c r="FQ43" s="116"/>
      <c r="FR43" s="116"/>
      <c r="FS43" s="116"/>
      <c r="FT43" s="116"/>
      <c r="FU43" s="116"/>
      <c r="FV43" s="116"/>
      <c r="FW43" s="116"/>
      <c r="FX43" s="116"/>
      <c r="FY43" s="116"/>
      <c r="FZ43" s="116"/>
      <c r="GA43" s="116"/>
      <c r="GB43" s="116"/>
      <c r="GC43" s="116"/>
      <c r="GD43" s="116"/>
      <c r="GE43" s="116"/>
      <c r="GF43" s="116"/>
      <c r="GG43" s="116"/>
      <c r="GH43" s="116"/>
      <c r="GI43" s="116"/>
      <c r="GJ43" s="116"/>
      <c r="GK43" s="116"/>
      <c r="GL43" s="116"/>
      <c r="GM43" s="116"/>
      <c r="GN43" s="116"/>
      <c r="GO43" s="116"/>
      <c r="GP43" s="116"/>
      <c r="GQ43" s="116"/>
      <c r="GR43" s="116"/>
      <c r="GS43" s="116"/>
      <c r="GT43" s="116"/>
      <c r="GU43" s="116"/>
      <c r="GV43" s="116"/>
      <c r="GW43" s="116"/>
      <c r="GX43" s="116"/>
      <c r="GY43" s="116"/>
      <c r="GZ43" s="116"/>
      <c r="HA43" s="116"/>
      <c r="HB43" s="116"/>
      <c r="HC43" s="116"/>
      <c r="HD43" s="116"/>
      <c r="HE43" s="116"/>
      <c r="HF43" s="116"/>
      <c r="HG43" s="116"/>
      <c r="HH43" s="116"/>
      <c r="HI43" s="116"/>
      <c r="HJ43" s="116"/>
      <c r="HK43" s="116"/>
      <c r="HL43" s="116"/>
      <c r="HM43" s="116"/>
      <c r="HN43" s="116"/>
      <c r="HO43" s="116"/>
      <c r="HP43" s="116"/>
      <c r="HQ43" s="116"/>
      <c r="HR43" s="116"/>
      <c r="HS43" s="116"/>
      <c r="HT43" s="116"/>
      <c r="HU43" s="116"/>
      <c r="HV43" s="116"/>
      <c r="HW43" s="116"/>
      <c r="HX43" s="116"/>
      <c r="HY43" s="116"/>
      <c r="HZ43" s="116"/>
      <c r="IA43" s="116"/>
      <c r="IB43" s="116"/>
      <c r="IC43" s="116"/>
      <c r="ID43" s="116"/>
      <c r="IE43" s="116"/>
      <c r="IF43" s="116"/>
      <c r="IG43" s="116"/>
      <c r="IH43" s="116"/>
      <c r="II43" s="116"/>
      <c r="IJ43" s="116"/>
      <c r="IK43" s="116"/>
      <c r="IL43" s="116"/>
      <c r="IM43" s="116"/>
      <c r="IN43" s="116"/>
      <c r="IO43" s="116"/>
      <c r="IP43" s="116"/>
      <c r="IQ43" s="116"/>
    </row>
    <row r="44" s="113" customFormat="1" ht="19.5" customHeight="1" spans="1:251">
      <c r="A44" s="119">
        <v>10212</v>
      </c>
      <c r="B44" s="120" t="s">
        <v>285</v>
      </c>
      <c r="C44" s="121"/>
      <c r="D44" s="121"/>
      <c r="E44" s="121"/>
      <c r="F44" s="116"/>
      <c r="G44" s="116"/>
      <c r="H44" s="116"/>
      <c r="I44" s="116"/>
      <c r="J44" s="116"/>
      <c r="K44" s="116"/>
      <c r="L44" s="116"/>
      <c r="M44" s="116"/>
      <c r="N44" s="116"/>
      <c r="O44" s="116"/>
      <c r="P44" s="116"/>
      <c r="Q44" s="116"/>
      <c r="R44" s="116"/>
      <c r="S44" s="116"/>
      <c r="T44" s="116"/>
      <c r="U44" s="116"/>
      <c r="V44" s="116"/>
      <c r="W44" s="116"/>
      <c r="X44" s="116"/>
      <c r="Y44" s="116"/>
      <c r="Z44" s="116"/>
      <c r="AA44" s="116"/>
      <c r="AB44" s="116"/>
      <c r="AC44" s="116"/>
      <c r="AD44" s="116"/>
      <c r="AE44" s="116"/>
      <c r="AF44" s="116"/>
      <c r="AG44" s="116"/>
      <c r="AH44" s="116"/>
      <c r="AI44" s="116"/>
      <c r="AJ44" s="116"/>
      <c r="AK44" s="116"/>
      <c r="AL44" s="116"/>
      <c r="AM44" s="116"/>
      <c r="AN44" s="116"/>
      <c r="AO44" s="116"/>
      <c r="AP44" s="116"/>
      <c r="AQ44" s="116"/>
      <c r="AR44" s="116"/>
      <c r="AS44" s="116"/>
      <c r="AT44" s="116"/>
      <c r="AU44" s="116"/>
      <c r="AV44" s="116"/>
      <c r="AW44" s="116"/>
      <c r="AX44" s="116"/>
      <c r="AY44" s="116"/>
      <c r="AZ44" s="116"/>
      <c r="BA44" s="116"/>
      <c r="BB44" s="116"/>
      <c r="BC44" s="116"/>
      <c r="BD44" s="116"/>
      <c r="BE44" s="116"/>
      <c r="BF44" s="116"/>
      <c r="BG44" s="116"/>
      <c r="BH44" s="116"/>
      <c r="BI44" s="116"/>
      <c r="BJ44" s="116"/>
      <c r="BK44" s="116"/>
      <c r="BL44" s="116"/>
      <c r="BM44" s="116"/>
      <c r="BN44" s="116"/>
      <c r="BO44" s="116"/>
      <c r="BP44" s="116"/>
      <c r="BQ44" s="116"/>
      <c r="BR44" s="116"/>
      <c r="BS44" s="116"/>
      <c r="BT44" s="116"/>
      <c r="BU44" s="116"/>
      <c r="BV44" s="116"/>
      <c r="BW44" s="116"/>
      <c r="BX44" s="116"/>
      <c r="BY44" s="116"/>
      <c r="BZ44" s="116"/>
      <c r="CA44" s="116"/>
      <c r="CB44" s="116"/>
      <c r="CC44" s="116"/>
      <c r="CD44" s="116"/>
      <c r="CE44" s="116"/>
      <c r="CF44" s="116"/>
      <c r="CG44" s="116"/>
      <c r="CH44" s="116"/>
      <c r="CI44" s="116"/>
      <c r="CJ44" s="116"/>
      <c r="CK44" s="116"/>
      <c r="CL44" s="116"/>
      <c r="CM44" s="116"/>
      <c r="CN44" s="116"/>
      <c r="CO44" s="116"/>
      <c r="CP44" s="116"/>
      <c r="CQ44" s="116"/>
      <c r="CR44" s="116"/>
      <c r="CS44" s="116"/>
      <c r="CT44" s="116"/>
      <c r="CU44" s="116"/>
      <c r="CV44" s="116"/>
      <c r="CW44" s="116"/>
      <c r="CX44" s="116"/>
      <c r="CY44" s="116"/>
      <c r="CZ44" s="116"/>
      <c r="DA44" s="116"/>
      <c r="DB44" s="116"/>
      <c r="DC44" s="116"/>
      <c r="DD44" s="116"/>
      <c r="DE44" s="116"/>
      <c r="DF44" s="116"/>
      <c r="DG44" s="116"/>
      <c r="DH44" s="116"/>
      <c r="DI44" s="116"/>
      <c r="DJ44" s="116"/>
      <c r="DK44" s="116"/>
      <c r="DL44" s="116"/>
      <c r="DM44" s="116"/>
      <c r="DN44" s="116"/>
      <c r="DO44" s="116"/>
      <c r="DP44" s="116"/>
      <c r="DQ44" s="116"/>
      <c r="DR44" s="116"/>
      <c r="DS44" s="116"/>
      <c r="DT44" s="116"/>
      <c r="DU44" s="116"/>
      <c r="DV44" s="116"/>
      <c r="DW44" s="116"/>
      <c r="DX44" s="116"/>
      <c r="DY44" s="116"/>
      <c r="DZ44" s="116"/>
      <c r="EA44" s="116"/>
      <c r="EB44" s="116"/>
      <c r="EC44" s="116"/>
      <c r="ED44" s="116"/>
      <c r="EE44" s="116"/>
      <c r="EF44" s="116"/>
      <c r="EG44" s="116"/>
      <c r="EH44" s="116"/>
      <c r="EI44" s="116"/>
      <c r="EJ44" s="116"/>
      <c r="EK44" s="116"/>
      <c r="EL44" s="116"/>
      <c r="EM44" s="116"/>
      <c r="EN44" s="116"/>
      <c r="EO44" s="116"/>
      <c r="EP44" s="116"/>
      <c r="EQ44" s="116"/>
      <c r="ER44" s="116"/>
      <c r="ES44" s="116"/>
      <c r="ET44" s="116"/>
      <c r="EU44" s="116"/>
      <c r="EV44" s="116"/>
      <c r="EW44" s="116"/>
      <c r="EX44" s="116"/>
      <c r="EY44" s="116"/>
      <c r="EZ44" s="116"/>
      <c r="FA44" s="116"/>
      <c r="FB44" s="116"/>
      <c r="FC44" s="116"/>
      <c r="FD44" s="116"/>
      <c r="FE44" s="116"/>
      <c r="FF44" s="116"/>
      <c r="FG44" s="116"/>
      <c r="FH44" s="116"/>
      <c r="FI44" s="116"/>
      <c r="FJ44" s="116"/>
      <c r="FK44" s="116"/>
      <c r="FL44" s="116"/>
      <c r="FM44" s="116"/>
      <c r="FN44" s="116"/>
      <c r="FO44" s="116"/>
      <c r="FP44" s="116"/>
      <c r="FQ44" s="116"/>
      <c r="FR44" s="116"/>
      <c r="FS44" s="116"/>
      <c r="FT44" s="116"/>
      <c r="FU44" s="116"/>
      <c r="FV44" s="116"/>
      <c r="FW44" s="116"/>
      <c r="FX44" s="116"/>
      <c r="FY44" s="116"/>
      <c r="FZ44" s="116"/>
      <c r="GA44" s="116"/>
      <c r="GB44" s="116"/>
      <c r="GC44" s="116"/>
      <c r="GD44" s="116"/>
      <c r="GE44" s="116"/>
      <c r="GF44" s="116"/>
      <c r="GG44" s="116"/>
      <c r="GH44" s="116"/>
      <c r="GI44" s="116"/>
      <c r="GJ44" s="116"/>
      <c r="GK44" s="116"/>
      <c r="GL44" s="116"/>
      <c r="GM44" s="116"/>
      <c r="GN44" s="116"/>
      <c r="GO44" s="116"/>
      <c r="GP44" s="116"/>
      <c r="GQ44" s="116"/>
      <c r="GR44" s="116"/>
      <c r="GS44" s="116"/>
      <c r="GT44" s="116"/>
      <c r="GU44" s="116"/>
      <c r="GV44" s="116"/>
      <c r="GW44" s="116"/>
      <c r="GX44" s="116"/>
      <c r="GY44" s="116"/>
      <c r="GZ44" s="116"/>
      <c r="HA44" s="116"/>
      <c r="HB44" s="116"/>
      <c r="HC44" s="116"/>
      <c r="HD44" s="116"/>
      <c r="HE44" s="116"/>
      <c r="HF44" s="116"/>
      <c r="HG44" s="116"/>
      <c r="HH44" s="116"/>
      <c r="HI44" s="116"/>
      <c r="HJ44" s="116"/>
      <c r="HK44" s="116"/>
      <c r="HL44" s="116"/>
      <c r="HM44" s="116"/>
      <c r="HN44" s="116"/>
      <c r="HO44" s="116"/>
      <c r="HP44" s="116"/>
      <c r="HQ44" s="116"/>
      <c r="HR44" s="116"/>
      <c r="HS44" s="116"/>
      <c r="HT44" s="116"/>
      <c r="HU44" s="116"/>
      <c r="HV44" s="116"/>
      <c r="HW44" s="116"/>
      <c r="HX44" s="116"/>
      <c r="HY44" s="116"/>
      <c r="HZ44" s="116"/>
      <c r="IA44" s="116"/>
      <c r="IB44" s="116"/>
      <c r="IC44" s="116"/>
      <c r="ID44" s="116"/>
      <c r="IE44" s="116"/>
      <c r="IF44" s="116"/>
      <c r="IG44" s="116"/>
      <c r="IH44" s="116"/>
      <c r="II44" s="116"/>
      <c r="IJ44" s="116"/>
      <c r="IK44" s="116"/>
      <c r="IL44" s="116"/>
      <c r="IM44" s="116"/>
      <c r="IN44" s="116"/>
      <c r="IO44" s="116"/>
      <c r="IP44" s="116"/>
      <c r="IQ44" s="116"/>
    </row>
    <row r="45" s="113" customFormat="1" ht="19.5" customHeight="1" spans="1:251">
      <c r="A45" s="119"/>
      <c r="B45" s="121"/>
      <c r="C45" s="121"/>
      <c r="D45" s="121"/>
      <c r="E45" s="121"/>
      <c r="F45" s="116"/>
      <c r="G45" s="116"/>
      <c r="H45" s="116"/>
      <c r="I45" s="116"/>
      <c r="J45" s="116"/>
      <c r="K45" s="116"/>
      <c r="L45" s="116"/>
      <c r="M45" s="116"/>
      <c r="N45" s="116"/>
      <c r="O45" s="116"/>
      <c r="P45" s="116"/>
      <c r="Q45" s="116"/>
      <c r="R45" s="116"/>
      <c r="S45" s="116"/>
      <c r="T45" s="116"/>
      <c r="U45" s="116"/>
      <c r="V45" s="116"/>
      <c r="W45" s="116"/>
      <c r="X45" s="116"/>
      <c r="Y45" s="116"/>
      <c r="Z45" s="116"/>
      <c r="AA45" s="116"/>
      <c r="AB45" s="116"/>
      <c r="AC45" s="116"/>
      <c r="AD45" s="116"/>
      <c r="AE45" s="116"/>
      <c r="AF45" s="116"/>
      <c r="AG45" s="116"/>
      <c r="AH45" s="116"/>
      <c r="AI45" s="116"/>
      <c r="AJ45" s="116"/>
      <c r="AK45" s="116"/>
      <c r="AL45" s="116"/>
      <c r="AM45" s="116"/>
      <c r="AN45" s="116"/>
      <c r="AO45" s="116"/>
      <c r="AP45" s="116"/>
      <c r="AQ45" s="116"/>
      <c r="AR45" s="116"/>
      <c r="AS45" s="116"/>
      <c r="AT45" s="116"/>
      <c r="AU45" s="116"/>
      <c r="AV45" s="116"/>
      <c r="AW45" s="116"/>
      <c r="AX45" s="116"/>
      <c r="AY45" s="116"/>
      <c r="AZ45" s="116"/>
      <c r="BA45" s="116"/>
      <c r="BB45" s="116"/>
      <c r="BC45" s="116"/>
      <c r="BD45" s="116"/>
      <c r="BE45" s="116"/>
      <c r="BF45" s="116"/>
      <c r="BG45" s="116"/>
      <c r="BH45" s="116"/>
      <c r="BI45" s="116"/>
      <c r="BJ45" s="116"/>
      <c r="BK45" s="116"/>
      <c r="BL45" s="116"/>
      <c r="BM45" s="116"/>
      <c r="BN45" s="116"/>
      <c r="BO45" s="116"/>
      <c r="BP45" s="116"/>
      <c r="BQ45" s="116"/>
      <c r="BR45" s="116"/>
      <c r="BS45" s="116"/>
      <c r="BT45" s="116"/>
      <c r="BU45" s="116"/>
      <c r="BV45" s="116"/>
      <c r="BW45" s="116"/>
      <c r="BX45" s="116"/>
      <c r="BY45" s="116"/>
      <c r="BZ45" s="116"/>
      <c r="CA45" s="116"/>
      <c r="CB45" s="116"/>
      <c r="CC45" s="116"/>
      <c r="CD45" s="116"/>
      <c r="CE45" s="116"/>
      <c r="CF45" s="116"/>
      <c r="CG45" s="116"/>
      <c r="CH45" s="116"/>
      <c r="CI45" s="116"/>
      <c r="CJ45" s="116"/>
      <c r="CK45" s="116"/>
      <c r="CL45" s="116"/>
      <c r="CM45" s="116"/>
      <c r="CN45" s="116"/>
      <c r="CO45" s="116"/>
      <c r="CP45" s="116"/>
      <c r="CQ45" s="116"/>
      <c r="CR45" s="116"/>
      <c r="CS45" s="116"/>
      <c r="CT45" s="116"/>
      <c r="CU45" s="116"/>
      <c r="CV45" s="116"/>
      <c r="CW45" s="116"/>
      <c r="CX45" s="116"/>
      <c r="CY45" s="116"/>
      <c r="CZ45" s="116"/>
      <c r="DA45" s="116"/>
      <c r="DB45" s="116"/>
      <c r="DC45" s="116"/>
      <c r="DD45" s="116"/>
      <c r="DE45" s="116"/>
      <c r="DF45" s="116"/>
      <c r="DG45" s="116"/>
      <c r="DH45" s="116"/>
      <c r="DI45" s="116"/>
      <c r="DJ45" s="116"/>
      <c r="DK45" s="116"/>
      <c r="DL45" s="116"/>
      <c r="DM45" s="116"/>
      <c r="DN45" s="116"/>
      <c r="DO45" s="116"/>
      <c r="DP45" s="116"/>
      <c r="DQ45" s="116"/>
      <c r="DR45" s="116"/>
      <c r="DS45" s="116"/>
      <c r="DT45" s="116"/>
      <c r="DU45" s="116"/>
      <c r="DV45" s="116"/>
      <c r="DW45" s="116"/>
      <c r="DX45" s="116"/>
      <c r="DY45" s="116"/>
      <c r="DZ45" s="116"/>
      <c r="EA45" s="116"/>
      <c r="EB45" s="116"/>
      <c r="EC45" s="116"/>
      <c r="ED45" s="116"/>
      <c r="EE45" s="116"/>
      <c r="EF45" s="116"/>
      <c r="EG45" s="116"/>
      <c r="EH45" s="116"/>
      <c r="EI45" s="116"/>
      <c r="EJ45" s="116"/>
      <c r="EK45" s="116"/>
      <c r="EL45" s="116"/>
      <c r="EM45" s="116"/>
      <c r="EN45" s="116"/>
      <c r="EO45" s="116"/>
      <c r="EP45" s="116"/>
      <c r="EQ45" s="116"/>
      <c r="ER45" s="116"/>
      <c r="ES45" s="116"/>
      <c r="ET45" s="116"/>
      <c r="EU45" s="116"/>
      <c r="EV45" s="116"/>
      <c r="EW45" s="116"/>
      <c r="EX45" s="116"/>
      <c r="EY45" s="116"/>
      <c r="EZ45" s="116"/>
      <c r="FA45" s="116"/>
      <c r="FB45" s="116"/>
      <c r="FC45" s="116"/>
      <c r="FD45" s="116"/>
      <c r="FE45" s="116"/>
      <c r="FF45" s="116"/>
      <c r="FG45" s="116"/>
      <c r="FH45" s="116"/>
      <c r="FI45" s="116"/>
      <c r="FJ45" s="116"/>
      <c r="FK45" s="116"/>
      <c r="FL45" s="116"/>
      <c r="FM45" s="116"/>
      <c r="FN45" s="116"/>
      <c r="FO45" s="116"/>
      <c r="FP45" s="116"/>
      <c r="FQ45" s="116"/>
      <c r="FR45" s="116"/>
      <c r="FS45" s="116"/>
      <c r="FT45" s="116"/>
      <c r="FU45" s="116"/>
      <c r="FV45" s="116"/>
      <c r="FW45" s="116"/>
      <c r="FX45" s="116"/>
      <c r="FY45" s="116"/>
      <c r="FZ45" s="116"/>
      <c r="GA45" s="116"/>
      <c r="GB45" s="116"/>
      <c r="GC45" s="116"/>
      <c r="GD45" s="116"/>
      <c r="GE45" s="116"/>
      <c r="GF45" s="116"/>
      <c r="GG45" s="116"/>
      <c r="GH45" s="116"/>
      <c r="GI45" s="116"/>
      <c r="GJ45" s="116"/>
      <c r="GK45" s="116"/>
      <c r="GL45" s="116"/>
      <c r="GM45" s="116"/>
      <c r="GN45" s="116"/>
      <c r="GO45" s="116"/>
      <c r="GP45" s="116"/>
      <c r="GQ45" s="116"/>
      <c r="GR45" s="116"/>
      <c r="GS45" s="116"/>
      <c r="GT45" s="116"/>
      <c r="GU45" s="116"/>
      <c r="GV45" s="116"/>
      <c r="GW45" s="116"/>
      <c r="GX45" s="116"/>
      <c r="GY45" s="116"/>
      <c r="GZ45" s="116"/>
      <c r="HA45" s="116"/>
      <c r="HB45" s="116"/>
      <c r="HC45" s="116"/>
      <c r="HD45" s="116"/>
      <c r="HE45" s="116"/>
      <c r="HF45" s="116"/>
      <c r="HG45" s="116"/>
      <c r="HH45" s="116"/>
      <c r="HI45" s="116"/>
      <c r="HJ45" s="116"/>
      <c r="HK45" s="116"/>
      <c r="HL45" s="116"/>
      <c r="HM45" s="116"/>
      <c r="HN45" s="116"/>
      <c r="HO45" s="116"/>
      <c r="HP45" s="116"/>
      <c r="HQ45" s="116"/>
      <c r="HR45" s="116"/>
      <c r="HS45" s="116"/>
      <c r="HT45" s="116"/>
      <c r="HU45" s="116"/>
      <c r="HV45" s="116"/>
      <c r="HW45" s="116"/>
      <c r="HX45" s="116"/>
      <c r="HY45" s="116"/>
      <c r="HZ45" s="116"/>
      <c r="IA45" s="116"/>
      <c r="IB45" s="116"/>
      <c r="IC45" s="116"/>
      <c r="ID45" s="116"/>
      <c r="IE45" s="116"/>
      <c r="IF45" s="116"/>
      <c r="IG45" s="116"/>
      <c r="IH45" s="116"/>
      <c r="II45" s="116"/>
      <c r="IJ45" s="116"/>
      <c r="IK45" s="116"/>
      <c r="IL45" s="116"/>
      <c r="IM45" s="116"/>
      <c r="IN45" s="116"/>
      <c r="IO45" s="116"/>
      <c r="IP45" s="116"/>
      <c r="IQ45" s="116"/>
    </row>
    <row r="46" s="113" customFormat="1" ht="19.5" customHeight="1" spans="1:251">
      <c r="A46" s="119">
        <v>1021201</v>
      </c>
      <c r="B46" s="120" t="s">
        <v>286</v>
      </c>
      <c r="C46" s="121"/>
      <c r="D46" s="121"/>
      <c r="E46" s="121"/>
      <c r="F46" s="116"/>
      <c r="G46" s="116"/>
      <c r="H46" s="116"/>
      <c r="I46" s="116"/>
      <c r="J46" s="116"/>
      <c r="K46" s="116"/>
      <c r="L46" s="116"/>
      <c r="M46" s="116"/>
      <c r="N46" s="116"/>
      <c r="O46" s="116"/>
      <c r="P46" s="116"/>
      <c r="Q46" s="116"/>
      <c r="R46" s="116"/>
      <c r="S46" s="116"/>
      <c r="T46" s="116"/>
      <c r="U46" s="116"/>
      <c r="V46" s="116"/>
      <c r="W46" s="116"/>
      <c r="X46" s="116"/>
      <c r="Y46" s="116"/>
      <c r="Z46" s="116"/>
      <c r="AA46" s="116"/>
      <c r="AB46" s="116"/>
      <c r="AC46" s="116"/>
      <c r="AD46" s="116"/>
      <c r="AE46" s="116"/>
      <c r="AF46" s="116"/>
      <c r="AG46" s="116"/>
      <c r="AH46" s="116"/>
      <c r="AI46" s="116"/>
      <c r="AJ46" s="116"/>
      <c r="AK46" s="116"/>
      <c r="AL46" s="116"/>
      <c r="AM46" s="116"/>
      <c r="AN46" s="116"/>
      <c r="AO46" s="116"/>
      <c r="AP46" s="116"/>
      <c r="AQ46" s="116"/>
      <c r="AR46" s="116"/>
      <c r="AS46" s="116"/>
      <c r="AT46" s="116"/>
      <c r="AU46" s="116"/>
      <c r="AV46" s="116"/>
      <c r="AW46" s="116"/>
      <c r="AX46" s="116"/>
      <c r="AY46" s="116"/>
      <c r="AZ46" s="116"/>
      <c r="BA46" s="116"/>
      <c r="BB46" s="116"/>
      <c r="BC46" s="116"/>
      <c r="BD46" s="116"/>
      <c r="BE46" s="116"/>
      <c r="BF46" s="116"/>
      <c r="BG46" s="116"/>
      <c r="BH46" s="116"/>
      <c r="BI46" s="116"/>
      <c r="BJ46" s="116"/>
      <c r="BK46" s="116"/>
      <c r="BL46" s="116"/>
      <c r="BM46" s="116"/>
      <c r="BN46" s="116"/>
      <c r="BO46" s="116"/>
      <c r="BP46" s="116"/>
      <c r="BQ46" s="116"/>
      <c r="BR46" s="116"/>
      <c r="BS46" s="116"/>
      <c r="BT46" s="116"/>
      <c r="BU46" s="116"/>
      <c r="BV46" s="116"/>
      <c r="BW46" s="116"/>
      <c r="BX46" s="116"/>
      <c r="BY46" s="116"/>
      <c r="BZ46" s="116"/>
      <c r="CA46" s="116"/>
      <c r="CB46" s="116"/>
      <c r="CC46" s="116"/>
      <c r="CD46" s="116"/>
      <c r="CE46" s="116"/>
      <c r="CF46" s="116"/>
      <c r="CG46" s="116"/>
      <c r="CH46" s="116"/>
      <c r="CI46" s="116"/>
      <c r="CJ46" s="116"/>
      <c r="CK46" s="116"/>
      <c r="CL46" s="116"/>
      <c r="CM46" s="116"/>
      <c r="CN46" s="116"/>
      <c r="CO46" s="116"/>
      <c r="CP46" s="116"/>
      <c r="CQ46" s="116"/>
      <c r="CR46" s="116"/>
      <c r="CS46" s="116"/>
      <c r="CT46" s="116"/>
      <c r="CU46" s="116"/>
      <c r="CV46" s="116"/>
      <c r="CW46" s="116"/>
      <c r="CX46" s="116"/>
      <c r="CY46" s="116"/>
      <c r="CZ46" s="116"/>
      <c r="DA46" s="116"/>
      <c r="DB46" s="116"/>
      <c r="DC46" s="116"/>
      <c r="DD46" s="116"/>
      <c r="DE46" s="116"/>
      <c r="DF46" s="116"/>
      <c r="DG46" s="116"/>
      <c r="DH46" s="116"/>
      <c r="DI46" s="116"/>
      <c r="DJ46" s="116"/>
      <c r="DK46" s="116"/>
      <c r="DL46" s="116"/>
      <c r="DM46" s="116"/>
      <c r="DN46" s="116"/>
      <c r="DO46" s="116"/>
      <c r="DP46" s="116"/>
      <c r="DQ46" s="116"/>
      <c r="DR46" s="116"/>
      <c r="DS46" s="116"/>
      <c r="DT46" s="116"/>
      <c r="DU46" s="116"/>
      <c r="DV46" s="116"/>
      <c r="DW46" s="116"/>
      <c r="DX46" s="116"/>
      <c r="DY46" s="116"/>
      <c r="DZ46" s="116"/>
      <c r="EA46" s="116"/>
      <c r="EB46" s="116"/>
      <c r="EC46" s="116"/>
      <c r="ED46" s="116"/>
      <c r="EE46" s="116"/>
      <c r="EF46" s="116"/>
      <c r="EG46" s="116"/>
      <c r="EH46" s="116"/>
      <c r="EI46" s="116"/>
      <c r="EJ46" s="116"/>
      <c r="EK46" s="116"/>
      <c r="EL46" s="116"/>
      <c r="EM46" s="116"/>
      <c r="EN46" s="116"/>
      <c r="EO46" s="116"/>
      <c r="EP46" s="116"/>
      <c r="EQ46" s="116"/>
      <c r="ER46" s="116"/>
      <c r="ES46" s="116"/>
      <c r="ET46" s="116"/>
      <c r="EU46" s="116"/>
      <c r="EV46" s="116"/>
      <c r="EW46" s="116"/>
      <c r="EX46" s="116"/>
      <c r="EY46" s="116"/>
      <c r="EZ46" s="116"/>
      <c r="FA46" s="116"/>
      <c r="FB46" s="116"/>
      <c r="FC46" s="116"/>
      <c r="FD46" s="116"/>
      <c r="FE46" s="116"/>
      <c r="FF46" s="116"/>
      <c r="FG46" s="116"/>
      <c r="FH46" s="116"/>
      <c r="FI46" s="116"/>
      <c r="FJ46" s="116"/>
      <c r="FK46" s="116"/>
      <c r="FL46" s="116"/>
      <c r="FM46" s="116"/>
      <c r="FN46" s="116"/>
      <c r="FO46" s="116"/>
      <c r="FP46" s="116"/>
      <c r="FQ46" s="116"/>
      <c r="FR46" s="116"/>
      <c r="FS46" s="116"/>
      <c r="FT46" s="116"/>
      <c r="FU46" s="116"/>
      <c r="FV46" s="116"/>
      <c r="FW46" s="116"/>
      <c r="FX46" s="116"/>
      <c r="FY46" s="116"/>
      <c r="FZ46" s="116"/>
      <c r="GA46" s="116"/>
      <c r="GB46" s="116"/>
      <c r="GC46" s="116"/>
      <c r="GD46" s="116"/>
      <c r="GE46" s="116"/>
      <c r="GF46" s="116"/>
      <c r="GG46" s="116"/>
      <c r="GH46" s="116"/>
      <c r="GI46" s="116"/>
      <c r="GJ46" s="116"/>
      <c r="GK46" s="116"/>
      <c r="GL46" s="116"/>
      <c r="GM46" s="116"/>
      <c r="GN46" s="116"/>
      <c r="GO46" s="116"/>
      <c r="GP46" s="116"/>
      <c r="GQ46" s="116"/>
      <c r="GR46" s="116"/>
      <c r="GS46" s="116"/>
      <c r="GT46" s="116"/>
      <c r="GU46" s="116"/>
      <c r="GV46" s="116"/>
      <c r="GW46" s="116"/>
      <c r="GX46" s="116"/>
      <c r="GY46" s="116"/>
      <c r="GZ46" s="116"/>
      <c r="HA46" s="116"/>
      <c r="HB46" s="116"/>
      <c r="HC46" s="116"/>
      <c r="HD46" s="116"/>
      <c r="HE46" s="116"/>
      <c r="HF46" s="116"/>
      <c r="HG46" s="116"/>
      <c r="HH46" s="116"/>
      <c r="HI46" s="116"/>
      <c r="HJ46" s="116"/>
      <c r="HK46" s="116"/>
      <c r="HL46" s="116"/>
      <c r="HM46" s="116"/>
      <c r="HN46" s="116"/>
      <c r="HO46" s="116"/>
      <c r="HP46" s="116"/>
      <c r="HQ46" s="116"/>
      <c r="HR46" s="116"/>
      <c r="HS46" s="116"/>
      <c r="HT46" s="116"/>
      <c r="HU46" s="116"/>
      <c r="HV46" s="116"/>
      <c r="HW46" s="116"/>
      <c r="HX46" s="116"/>
      <c r="HY46" s="116"/>
      <c r="HZ46" s="116"/>
      <c r="IA46" s="116"/>
      <c r="IB46" s="116"/>
      <c r="IC46" s="116"/>
      <c r="ID46" s="116"/>
      <c r="IE46" s="116"/>
      <c r="IF46" s="116"/>
      <c r="IG46" s="116"/>
      <c r="IH46" s="116"/>
      <c r="II46" s="116"/>
      <c r="IJ46" s="116"/>
      <c r="IK46" s="116"/>
      <c r="IL46" s="116"/>
      <c r="IM46" s="116"/>
      <c r="IN46" s="116"/>
      <c r="IO46" s="116"/>
      <c r="IP46" s="116"/>
      <c r="IQ46" s="116"/>
    </row>
    <row r="47" s="113" customFormat="1" ht="19.5" customHeight="1" spans="1:251">
      <c r="A47" s="119"/>
      <c r="B47" s="121"/>
      <c r="C47" s="121"/>
      <c r="D47" s="121"/>
      <c r="E47" s="121"/>
      <c r="F47" s="116"/>
      <c r="G47" s="116"/>
      <c r="H47" s="116"/>
      <c r="I47" s="116"/>
      <c r="J47" s="116"/>
      <c r="K47" s="116"/>
      <c r="L47" s="116"/>
      <c r="M47" s="116"/>
      <c r="N47" s="116"/>
      <c r="O47" s="116"/>
      <c r="P47" s="116"/>
      <c r="Q47" s="116"/>
      <c r="R47" s="116"/>
      <c r="S47" s="116"/>
      <c r="T47" s="116"/>
      <c r="U47" s="116"/>
      <c r="V47" s="116"/>
      <c r="W47" s="116"/>
      <c r="X47" s="116"/>
      <c r="Y47" s="116"/>
      <c r="Z47" s="116"/>
      <c r="AA47" s="116"/>
      <c r="AB47" s="116"/>
      <c r="AC47" s="116"/>
      <c r="AD47" s="116"/>
      <c r="AE47" s="116"/>
      <c r="AF47" s="116"/>
      <c r="AG47" s="116"/>
      <c r="AH47" s="116"/>
      <c r="AI47" s="116"/>
      <c r="AJ47" s="116"/>
      <c r="AK47" s="116"/>
      <c r="AL47" s="116"/>
      <c r="AM47" s="116"/>
      <c r="AN47" s="116"/>
      <c r="AO47" s="116"/>
      <c r="AP47" s="116"/>
      <c r="AQ47" s="116"/>
      <c r="AR47" s="116"/>
      <c r="AS47" s="116"/>
      <c r="AT47" s="116"/>
      <c r="AU47" s="116"/>
      <c r="AV47" s="116"/>
      <c r="AW47" s="116"/>
      <c r="AX47" s="116"/>
      <c r="AY47" s="116"/>
      <c r="AZ47" s="116"/>
      <c r="BA47" s="116"/>
      <c r="BB47" s="116"/>
      <c r="BC47" s="116"/>
      <c r="BD47" s="116"/>
      <c r="BE47" s="116"/>
      <c r="BF47" s="116"/>
      <c r="BG47" s="116"/>
      <c r="BH47" s="116"/>
      <c r="BI47" s="116"/>
      <c r="BJ47" s="116"/>
      <c r="BK47" s="116"/>
      <c r="BL47" s="116"/>
      <c r="BM47" s="116"/>
      <c r="BN47" s="116"/>
      <c r="BO47" s="116"/>
      <c r="BP47" s="116"/>
      <c r="BQ47" s="116"/>
      <c r="BR47" s="116"/>
      <c r="BS47" s="116"/>
      <c r="BT47" s="116"/>
      <c r="BU47" s="116"/>
      <c r="BV47" s="116"/>
      <c r="BW47" s="116"/>
      <c r="BX47" s="116"/>
      <c r="BY47" s="116"/>
      <c r="BZ47" s="116"/>
      <c r="CA47" s="116"/>
      <c r="CB47" s="116"/>
      <c r="CC47" s="116"/>
      <c r="CD47" s="116"/>
      <c r="CE47" s="116"/>
      <c r="CF47" s="116"/>
      <c r="CG47" s="116"/>
      <c r="CH47" s="116"/>
      <c r="CI47" s="116"/>
      <c r="CJ47" s="116"/>
      <c r="CK47" s="116"/>
      <c r="CL47" s="116"/>
      <c r="CM47" s="116"/>
      <c r="CN47" s="116"/>
      <c r="CO47" s="116"/>
      <c r="CP47" s="116"/>
      <c r="CQ47" s="116"/>
      <c r="CR47" s="116"/>
      <c r="CS47" s="116"/>
      <c r="CT47" s="116"/>
      <c r="CU47" s="116"/>
      <c r="CV47" s="116"/>
      <c r="CW47" s="116"/>
      <c r="CX47" s="116"/>
      <c r="CY47" s="116"/>
      <c r="CZ47" s="116"/>
      <c r="DA47" s="116"/>
      <c r="DB47" s="116"/>
      <c r="DC47" s="116"/>
      <c r="DD47" s="116"/>
      <c r="DE47" s="116"/>
      <c r="DF47" s="116"/>
      <c r="DG47" s="116"/>
      <c r="DH47" s="116"/>
      <c r="DI47" s="116"/>
      <c r="DJ47" s="116"/>
      <c r="DK47" s="116"/>
      <c r="DL47" s="116"/>
      <c r="DM47" s="116"/>
      <c r="DN47" s="116"/>
      <c r="DO47" s="116"/>
      <c r="DP47" s="116"/>
      <c r="DQ47" s="116"/>
      <c r="DR47" s="116"/>
      <c r="DS47" s="116"/>
      <c r="DT47" s="116"/>
      <c r="DU47" s="116"/>
      <c r="DV47" s="116"/>
      <c r="DW47" s="116"/>
      <c r="DX47" s="116"/>
      <c r="DY47" s="116"/>
      <c r="DZ47" s="116"/>
      <c r="EA47" s="116"/>
      <c r="EB47" s="116"/>
      <c r="EC47" s="116"/>
      <c r="ED47" s="116"/>
      <c r="EE47" s="116"/>
      <c r="EF47" s="116"/>
      <c r="EG47" s="116"/>
      <c r="EH47" s="116"/>
      <c r="EI47" s="116"/>
      <c r="EJ47" s="116"/>
      <c r="EK47" s="116"/>
      <c r="EL47" s="116"/>
      <c r="EM47" s="116"/>
      <c r="EN47" s="116"/>
      <c r="EO47" s="116"/>
      <c r="EP47" s="116"/>
      <c r="EQ47" s="116"/>
      <c r="ER47" s="116"/>
      <c r="ES47" s="116"/>
      <c r="ET47" s="116"/>
      <c r="EU47" s="116"/>
      <c r="EV47" s="116"/>
      <c r="EW47" s="116"/>
      <c r="EX47" s="116"/>
      <c r="EY47" s="116"/>
      <c r="EZ47" s="116"/>
      <c r="FA47" s="116"/>
      <c r="FB47" s="116"/>
      <c r="FC47" s="116"/>
      <c r="FD47" s="116"/>
      <c r="FE47" s="116"/>
      <c r="FF47" s="116"/>
      <c r="FG47" s="116"/>
      <c r="FH47" s="116"/>
      <c r="FI47" s="116"/>
      <c r="FJ47" s="116"/>
      <c r="FK47" s="116"/>
      <c r="FL47" s="116"/>
      <c r="FM47" s="116"/>
      <c r="FN47" s="116"/>
      <c r="FO47" s="116"/>
      <c r="FP47" s="116"/>
      <c r="FQ47" s="116"/>
      <c r="FR47" s="116"/>
      <c r="FS47" s="116"/>
      <c r="FT47" s="116"/>
      <c r="FU47" s="116"/>
      <c r="FV47" s="116"/>
      <c r="FW47" s="116"/>
      <c r="FX47" s="116"/>
      <c r="FY47" s="116"/>
      <c r="FZ47" s="116"/>
      <c r="GA47" s="116"/>
      <c r="GB47" s="116"/>
      <c r="GC47" s="116"/>
      <c r="GD47" s="116"/>
      <c r="GE47" s="116"/>
      <c r="GF47" s="116"/>
      <c r="GG47" s="116"/>
      <c r="GH47" s="116"/>
      <c r="GI47" s="116"/>
      <c r="GJ47" s="116"/>
      <c r="GK47" s="116"/>
      <c r="GL47" s="116"/>
      <c r="GM47" s="116"/>
      <c r="GN47" s="116"/>
      <c r="GO47" s="116"/>
      <c r="GP47" s="116"/>
      <c r="GQ47" s="116"/>
      <c r="GR47" s="116"/>
      <c r="GS47" s="116"/>
      <c r="GT47" s="116"/>
      <c r="GU47" s="116"/>
      <c r="GV47" s="116"/>
      <c r="GW47" s="116"/>
      <c r="GX47" s="116"/>
      <c r="GY47" s="116"/>
      <c r="GZ47" s="116"/>
      <c r="HA47" s="116"/>
      <c r="HB47" s="116"/>
      <c r="HC47" s="116"/>
      <c r="HD47" s="116"/>
      <c r="HE47" s="116"/>
      <c r="HF47" s="116"/>
      <c r="HG47" s="116"/>
      <c r="HH47" s="116"/>
      <c r="HI47" s="116"/>
      <c r="HJ47" s="116"/>
      <c r="HK47" s="116"/>
      <c r="HL47" s="116"/>
      <c r="HM47" s="116"/>
      <c r="HN47" s="116"/>
      <c r="HO47" s="116"/>
      <c r="HP47" s="116"/>
      <c r="HQ47" s="116"/>
      <c r="HR47" s="116"/>
      <c r="HS47" s="116"/>
      <c r="HT47" s="116"/>
      <c r="HU47" s="116"/>
      <c r="HV47" s="116"/>
      <c r="HW47" s="116"/>
      <c r="HX47" s="116"/>
      <c r="HY47" s="116"/>
      <c r="HZ47" s="116"/>
      <c r="IA47" s="116"/>
      <c r="IB47" s="116"/>
      <c r="IC47" s="116"/>
      <c r="ID47" s="116"/>
      <c r="IE47" s="116"/>
      <c r="IF47" s="116"/>
      <c r="IG47" s="116"/>
      <c r="IH47" s="116"/>
      <c r="II47" s="116"/>
      <c r="IJ47" s="116"/>
      <c r="IK47" s="116"/>
      <c r="IL47" s="116"/>
      <c r="IM47" s="116"/>
      <c r="IN47" s="116"/>
      <c r="IO47" s="116"/>
      <c r="IP47" s="116"/>
      <c r="IQ47" s="116"/>
    </row>
    <row r="48" s="113" customFormat="1" ht="19.5" customHeight="1" spans="1:251">
      <c r="A48" s="119">
        <v>1021202</v>
      </c>
      <c r="B48" s="120" t="s">
        <v>287</v>
      </c>
      <c r="C48" s="121"/>
      <c r="D48" s="121"/>
      <c r="E48" s="121"/>
      <c r="F48" s="116"/>
      <c r="G48" s="116"/>
      <c r="H48" s="116"/>
      <c r="I48" s="116"/>
      <c r="J48" s="116"/>
      <c r="K48" s="116"/>
      <c r="L48" s="116"/>
      <c r="M48" s="116"/>
      <c r="N48" s="116"/>
      <c r="O48" s="116"/>
      <c r="P48" s="116"/>
      <c r="Q48" s="116"/>
      <c r="R48" s="116"/>
      <c r="S48" s="116"/>
      <c r="T48" s="116"/>
      <c r="U48" s="116"/>
      <c r="V48" s="116"/>
      <c r="W48" s="116"/>
      <c r="X48" s="116"/>
      <c r="Y48" s="116"/>
      <c r="Z48" s="116"/>
      <c r="AA48" s="116"/>
      <c r="AB48" s="116"/>
      <c r="AC48" s="116"/>
      <c r="AD48" s="116"/>
      <c r="AE48" s="116"/>
      <c r="AF48" s="116"/>
      <c r="AG48" s="116"/>
      <c r="AH48" s="116"/>
      <c r="AI48" s="116"/>
      <c r="AJ48" s="116"/>
      <c r="AK48" s="116"/>
      <c r="AL48" s="116"/>
      <c r="AM48" s="116"/>
      <c r="AN48" s="116"/>
      <c r="AO48" s="116"/>
      <c r="AP48" s="116"/>
      <c r="AQ48" s="116"/>
      <c r="AR48" s="116"/>
      <c r="AS48" s="116"/>
      <c r="AT48" s="116"/>
      <c r="AU48" s="116"/>
      <c r="AV48" s="116"/>
      <c r="AW48" s="116"/>
      <c r="AX48" s="116"/>
      <c r="AY48" s="116"/>
      <c r="AZ48" s="116"/>
      <c r="BA48" s="116"/>
      <c r="BB48" s="116"/>
      <c r="BC48" s="116"/>
      <c r="BD48" s="116"/>
      <c r="BE48" s="116"/>
      <c r="BF48" s="116"/>
      <c r="BG48" s="116"/>
      <c r="BH48" s="116"/>
      <c r="BI48" s="116"/>
      <c r="BJ48" s="116"/>
      <c r="BK48" s="116"/>
      <c r="BL48" s="116"/>
      <c r="BM48" s="116"/>
      <c r="BN48" s="116"/>
      <c r="BO48" s="116"/>
      <c r="BP48" s="116"/>
      <c r="BQ48" s="116"/>
      <c r="BR48" s="116"/>
      <c r="BS48" s="116"/>
      <c r="BT48" s="116"/>
      <c r="BU48" s="116"/>
      <c r="BV48" s="116"/>
      <c r="BW48" s="116"/>
      <c r="BX48" s="116"/>
      <c r="BY48" s="116"/>
      <c r="BZ48" s="116"/>
      <c r="CA48" s="116"/>
      <c r="CB48" s="116"/>
      <c r="CC48" s="116"/>
      <c r="CD48" s="116"/>
      <c r="CE48" s="116"/>
      <c r="CF48" s="116"/>
      <c r="CG48" s="116"/>
      <c r="CH48" s="116"/>
      <c r="CI48" s="116"/>
      <c r="CJ48" s="116"/>
      <c r="CK48" s="116"/>
      <c r="CL48" s="116"/>
      <c r="CM48" s="116"/>
      <c r="CN48" s="116"/>
      <c r="CO48" s="116"/>
      <c r="CP48" s="116"/>
      <c r="CQ48" s="116"/>
      <c r="CR48" s="116"/>
      <c r="CS48" s="116"/>
      <c r="CT48" s="116"/>
      <c r="CU48" s="116"/>
      <c r="CV48" s="116"/>
      <c r="CW48" s="116"/>
      <c r="CX48" s="116"/>
      <c r="CY48" s="116"/>
      <c r="CZ48" s="116"/>
      <c r="DA48" s="116"/>
      <c r="DB48" s="116"/>
      <c r="DC48" s="116"/>
      <c r="DD48" s="116"/>
      <c r="DE48" s="116"/>
      <c r="DF48" s="116"/>
      <c r="DG48" s="116"/>
      <c r="DH48" s="116"/>
      <c r="DI48" s="116"/>
      <c r="DJ48" s="116"/>
      <c r="DK48" s="116"/>
      <c r="DL48" s="116"/>
      <c r="DM48" s="116"/>
      <c r="DN48" s="116"/>
      <c r="DO48" s="116"/>
      <c r="DP48" s="116"/>
      <c r="DQ48" s="116"/>
      <c r="DR48" s="116"/>
      <c r="DS48" s="116"/>
      <c r="DT48" s="116"/>
      <c r="DU48" s="116"/>
      <c r="DV48" s="116"/>
      <c r="DW48" s="116"/>
      <c r="DX48" s="116"/>
      <c r="DY48" s="116"/>
      <c r="DZ48" s="116"/>
      <c r="EA48" s="116"/>
      <c r="EB48" s="116"/>
      <c r="EC48" s="116"/>
      <c r="ED48" s="116"/>
      <c r="EE48" s="116"/>
      <c r="EF48" s="116"/>
      <c r="EG48" s="116"/>
      <c r="EH48" s="116"/>
      <c r="EI48" s="116"/>
      <c r="EJ48" s="116"/>
      <c r="EK48" s="116"/>
      <c r="EL48" s="116"/>
      <c r="EM48" s="116"/>
      <c r="EN48" s="116"/>
      <c r="EO48" s="116"/>
      <c r="EP48" s="116"/>
      <c r="EQ48" s="116"/>
      <c r="ER48" s="116"/>
      <c r="ES48" s="116"/>
      <c r="ET48" s="116"/>
      <c r="EU48" s="116"/>
      <c r="EV48" s="116"/>
      <c r="EW48" s="116"/>
      <c r="EX48" s="116"/>
      <c r="EY48" s="116"/>
      <c r="EZ48" s="116"/>
      <c r="FA48" s="116"/>
      <c r="FB48" s="116"/>
      <c r="FC48" s="116"/>
      <c r="FD48" s="116"/>
      <c r="FE48" s="116"/>
      <c r="FF48" s="116"/>
      <c r="FG48" s="116"/>
      <c r="FH48" s="116"/>
      <c r="FI48" s="116"/>
      <c r="FJ48" s="116"/>
      <c r="FK48" s="116"/>
      <c r="FL48" s="116"/>
      <c r="FM48" s="116"/>
      <c r="FN48" s="116"/>
      <c r="FO48" s="116"/>
      <c r="FP48" s="116"/>
      <c r="FQ48" s="116"/>
      <c r="FR48" s="116"/>
      <c r="FS48" s="116"/>
      <c r="FT48" s="116"/>
      <c r="FU48" s="116"/>
      <c r="FV48" s="116"/>
      <c r="FW48" s="116"/>
      <c r="FX48" s="116"/>
      <c r="FY48" s="116"/>
      <c r="FZ48" s="116"/>
      <c r="GA48" s="116"/>
      <c r="GB48" s="116"/>
      <c r="GC48" s="116"/>
      <c r="GD48" s="116"/>
      <c r="GE48" s="116"/>
      <c r="GF48" s="116"/>
      <c r="GG48" s="116"/>
      <c r="GH48" s="116"/>
      <c r="GI48" s="116"/>
      <c r="GJ48" s="116"/>
      <c r="GK48" s="116"/>
      <c r="GL48" s="116"/>
      <c r="GM48" s="116"/>
      <c r="GN48" s="116"/>
      <c r="GO48" s="116"/>
      <c r="GP48" s="116"/>
      <c r="GQ48" s="116"/>
      <c r="GR48" s="116"/>
      <c r="GS48" s="116"/>
      <c r="GT48" s="116"/>
      <c r="GU48" s="116"/>
      <c r="GV48" s="116"/>
      <c r="GW48" s="116"/>
      <c r="GX48" s="116"/>
      <c r="GY48" s="116"/>
      <c r="GZ48" s="116"/>
      <c r="HA48" s="116"/>
      <c r="HB48" s="116"/>
      <c r="HC48" s="116"/>
      <c r="HD48" s="116"/>
      <c r="HE48" s="116"/>
      <c r="HF48" s="116"/>
      <c r="HG48" s="116"/>
      <c r="HH48" s="116"/>
      <c r="HI48" s="116"/>
      <c r="HJ48" s="116"/>
      <c r="HK48" s="116"/>
      <c r="HL48" s="116"/>
      <c r="HM48" s="116"/>
      <c r="HN48" s="116"/>
      <c r="HO48" s="116"/>
      <c r="HP48" s="116"/>
      <c r="HQ48" s="116"/>
      <c r="HR48" s="116"/>
      <c r="HS48" s="116"/>
      <c r="HT48" s="116"/>
      <c r="HU48" s="116"/>
      <c r="HV48" s="116"/>
      <c r="HW48" s="116"/>
      <c r="HX48" s="116"/>
      <c r="HY48" s="116"/>
      <c r="HZ48" s="116"/>
      <c r="IA48" s="116"/>
      <c r="IB48" s="116"/>
      <c r="IC48" s="116"/>
      <c r="ID48" s="116"/>
      <c r="IE48" s="116"/>
      <c r="IF48" s="116"/>
      <c r="IG48" s="116"/>
      <c r="IH48" s="116"/>
      <c r="II48" s="116"/>
      <c r="IJ48" s="116"/>
      <c r="IK48" s="116"/>
      <c r="IL48" s="116"/>
      <c r="IM48" s="116"/>
      <c r="IN48" s="116"/>
      <c r="IO48" s="116"/>
      <c r="IP48" s="116"/>
      <c r="IQ48" s="116"/>
    </row>
    <row r="49" s="113" customFormat="1" ht="19.5" customHeight="1" spans="1:251">
      <c r="A49" s="119"/>
      <c r="B49" s="121"/>
      <c r="C49" s="121"/>
      <c r="D49" s="121"/>
      <c r="E49" s="121"/>
      <c r="F49" s="116"/>
      <c r="G49" s="116"/>
      <c r="H49" s="116"/>
      <c r="I49" s="116"/>
      <c r="J49" s="116"/>
      <c r="K49" s="116"/>
      <c r="L49" s="116"/>
      <c r="M49" s="116"/>
      <c r="N49" s="116"/>
      <c r="O49" s="116"/>
      <c r="P49" s="116"/>
      <c r="Q49" s="116"/>
      <c r="R49" s="116"/>
      <c r="S49" s="116"/>
      <c r="T49" s="116"/>
      <c r="U49" s="116"/>
      <c r="V49" s="116"/>
      <c r="W49" s="116"/>
      <c r="X49" s="116"/>
      <c r="Y49" s="116"/>
      <c r="Z49" s="116"/>
      <c r="AA49" s="116"/>
      <c r="AB49" s="116"/>
      <c r="AC49" s="116"/>
      <c r="AD49" s="116"/>
      <c r="AE49" s="116"/>
      <c r="AF49" s="116"/>
      <c r="AG49" s="116"/>
      <c r="AH49" s="116"/>
      <c r="AI49" s="116"/>
      <c r="AJ49" s="116"/>
      <c r="AK49" s="116"/>
      <c r="AL49" s="116"/>
      <c r="AM49" s="116"/>
      <c r="AN49" s="116"/>
      <c r="AO49" s="116"/>
      <c r="AP49" s="116"/>
      <c r="AQ49" s="116"/>
      <c r="AR49" s="116"/>
      <c r="AS49" s="116"/>
      <c r="AT49" s="116"/>
      <c r="AU49" s="116"/>
      <c r="AV49" s="116"/>
      <c r="AW49" s="116"/>
      <c r="AX49" s="116"/>
      <c r="AY49" s="116"/>
      <c r="AZ49" s="116"/>
      <c r="BA49" s="116"/>
      <c r="BB49" s="116"/>
      <c r="BC49" s="116"/>
      <c r="BD49" s="116"/>
      <c r="BE49" s="116"/>
      <c r="BF49" s="116"/>
      <c r="BG49" s="116"/>
      <c r="BH49" s="116"/>
      <c r="BI49" s="116"/>
      <c r="BJ49" s="116"/>
      <c r="BK49" s="116"/>
      <c r="BL49" s="116"/>
      <c r="BM49" s="116"/>
      <c r="BN49" s="116"/>
      <c r="BO49" s="116"/>
      <c r="BP49" s="116"/>
      <c r="BQ49" s="116"/>
      <c r="BR49" s="116"/>
      <c r="BS49" s="116"/>
      <c r="BT49" s="116"/>
      <c r="BU49" s="116"/>
      <c r="BV49" s="116"/>
      <c r="BW49" s="116"/>
      <c r="BX49" s="116"/>
      <c r="BY49" s="116"/>
      <c r="BZ49" s="116"/>
      <c r="CA49" s="116"/>
      <c r="CB49" s="116"/>
      <c r="CC49" s="116"/>
      <c r="CD49" s="116"/>
      <c r="CE49" s="116"/>
      <c r="CF49" s="116"/>
      <c r="CG49" s="116"/>
      <c r="CH49" s="116"/>
      <c r="CI49" s="116"/>
      <c r="CJ49" s="116"/>
      <c r="CK49" s="116"/>
      <c r="CL49" s="116"/>
      <c r="CM49" s="116"/>
      <c r="CN49" s="116"/>
      <c r="CO49" s="116"/>
      <c r="CP49" s="116"/>
      <c r="CQ49" s="116"/>
      <c r="CR49" s="116"/>
      <c r="CS49" s="116"/>
      <c r="CT49" s="116"/>
      <c r="CU49" s="116"/>
      <c r="CV49" s="116"/>
      <c r="CW49" s="116"/>
      <c r="CX49" s="116"/>
      <c r="CY49" s="116"/>
      <c r="CZ49" s="116"/>
      <c r="DA49" s="116"/>
      <c r="DB49" s="116"/>
      <c r="DC49" s="116"/>
      <c r="DD49" s="116"/>
      <c r="DE49" s="116"/>
      <c r="DF49" s="116"/>
      <c r="DG49" s="116"/>
      <c r="DH49" s="116"/>
      <c r="DI49" s="116"/>
      <c r="DJ49" s="116"/>
      <c r="DK49" s="116"/>
      <c r="DL49" s="116"/>
      <c r="DM49" s="116"/>
      <c r="DN49" s="116"/>
      <c r="DO49" s="116"/>
      <c r="DP49" s="116"/>
      <c r="DQ49" s="116"/>
      <c r="DR49" s="116"/>
      <c r="DS49" s="116"/>
      <c r="DT49" s="116"/>
      <c r="DU49" s="116"/>
      <c r="DV49" s="116"/>
      <c r="DW49" s="116"/>
      <c r="DX49" s="116"/>
      <c r="DY49" s="116"/>
      <c r="DZ49" s="116"/>
      <c r="EA49" s="116"/>
      <c r="EB49" s="116"/>
      <c r="EC49" s="116"/>
      <c r="ED49" s="116"/>
      <c r="EE49" s="116"/>
      <c r="EF49" s="116"/>
      <c r="EG49" s="116"/>
      <c r="EH49" s="116"/>
      <c r="EI49" s="116"/>
      <c r="EJ49" s="116"/>
      <c r="EK49" s="116"/>
      <c r="EL49" s="116"/>
      <c r="EM49" s="116"/>
      <c r="EN49" s="116"/>
      <c r="EO49" s="116"/>
      <c r="EP49" s="116"/>
      <c r="EQ49" s="116"/>
      <c r="ER49" s="116"/>
      <c r="ES49" s="116"/>
      <c r="ET49" s="116"/>
      <c r="EU49" s="116"/>
      <c r="EV49" s="116"/>
      <c r="EW49" s="116"/>
      <c r="EX49" s="116"/>
      <c r="EY49" s="116"/>
      <c r="EZ49" s="116"/>
      <c r="FA49" s="116"/>
      <c r="FB49" s="116"/>
      <c r="FC49" s="116"/>
      <c r="FD49" s="116"/>
      <c r="FE49" s="116"/>
      <c r="FF49" s="116"/>
      <c r="FG49" s="116"/>
      <c r="FH49" s="116"/>
      <c r="FI49" s="116"/>
      <c r="FJ49" s="116"/>
      <c r="FK49" s="116"/>
      <c r="FL49" s="116"/>
      <c r="FM49" s="116"/>
      <c r="FN49" s="116"/>
      <c r="FO49" s="116"/>
      <c r="FP49" s="116"/>
      <c r="FQ49" s="116"/>
      <c r="FR49" s="116"/>
      <c r="FS49" s="116"/>
      <c r="FT49" s="116"/>
      <c r="FU49" s="116"/>
      <c r="FV49" s="116"/>
      <c r="FW49" s="116"/>
      <c r="FX49" s="116"/>
      <c r="FY49" s="116"/>
      <c r="FZ49" s="116"/>
      <c r="GA49" s="116"/>
      <c r="GB49" s="116"/>
      <c r="GC49" s="116"/>
      <c r="GD49" s="116"/>
      <c r="GE49" s="116"/>
      <c r="GF49" s="116"/>
      <c r="GG49" s="116"/>
      <c r="GH49" s="116"/>
      <c r="GI49" s="116"/>
      <c r="GJ49" s="116"/>
      <c r="GK49" s="116"/>
      <c r="GL49" s="116"/>
      <c r="GM49" s="116"/>
      <c r="GN49" s="116"/>
      <c r="GO49" s="116"/>
      <c r="GP49" s="116"/>
      <c r="GQ49" s="116"/>
      <c r="GR49" s="116"/>
      <c r="GS49" s="116"/>
      <c r="GT49" s="116"/>
      <c r="GU49" s="116"/>
      <c r="GV49" s="116"/>
      <c r="GW49" s="116"/>
      <c r="GX49" s="116"/>
      <c r="GY49" s="116"/>
      <c r="GZ49" s="116"/>
      <c r="HA49" s="116"/>
      <c r="HB49" s="116"/>
      <c r="HC49" s="116"/>
      <c r="HD49" s="116"/>
      <c r="HE49" s="116"/>
      <c r="HF49" s="116"/>
      <c r="HG49" s="116"/>
      <c r="HH49" s="116"/>
      <c r="HI49" s="116"/>
      <c r="HJ49" s="116"/>
      <c r="HK49" s="116"/>
      <c r="HL49" s="116"/>
      <c r="HM49" s="116"/>
      <c r="HN49" s="116"/>
      <c r="HO49" s="116"/>
      <c r="HP49" s="116"/>
      <c r="HQ49" s="116"/>
      <c r="HR49" s="116"/>
      <c r="HS49" s="116"/>
      <c r="HT49" s="116"/>
      <c r="HU49" s="116"/>
      <c r="HV49" s="116"/>
      <c r="HW49" s="116"/>
      <c r="HX49" s="116"/>
      <c r="HY49" s="116"/>
      <c r="HZ49" s="116"/>
      <c r="IA49" s="116"/>
      <c r="IB49" s="116"/>
      <c r="IC49" s="116"/>
      <c r="ID49" s="116"/>
      <c r="IE49" s="116"/>
      <c r="IF49" s="116"/>
      <c r="IG49" s="116"/>
      <c r="IH49" s="116"/>
      <c r="II49" s="116"/>
      <c r="IJ49" s="116"/>
      <c r="IK49" s="116"/>
      <c r="IL49" s="116"/>
      <c r="IM49" s="116"/>
      <c r="IN49" s="116"/>
      <c r="IO49" s="116"/>
      <c r="IP49" s="116"/>
      <c r="IQ49" s="116"/>
    </row>
    <row r="50" s="113" customFormat="1" ht="19.5" customHeight="1" spans="1:251">
      <c r="A50" s="119">
        <v>1021203</v>
      </c>
      <c r="B50" s="120" t="s">
        <v>288</v>
      </c>
      <c r="C50" s="121"/>
      <c r="D50" s="121"/>
      <c r="E50" s="121"/>
      <c r="F50" s="116"/>
      <c r="G50" s="116"/>
      <c r="H50" s="116"/>
      <c r="I50" s="116"/>
      <c r="J50" s="116"/>
      <c r="K50" s="116"/>
      <c r="L50" s="116"/>
      <c r="M50" s="116"/>
      <c r="N50" s="116"/>
      <c r="O50" s="116"/>
      <c r="P50" s="116"/>
      <c r="Q50" s="116"/>
      <c r="R50" s="116"/>
      <c r="S50" s="116"/>
      <c r="T50" s="116"/>
      <c r="U50" s="116"/>
      <c r="V50" s="116"/>
      <c r="W50" s="116"/>
      <c r="X50" s="116"/>
      <c r="Y50" s="116"/>
      <c r="Z50" s="116"/>
      <c r="AA50" s="116"/>
      <c r="AB50" s="116"/>
      <c r="AC50" s="116"/>
      <c r="AD50" s="116"/>
      <c r="AE50" s="116"/>
      <c r="AF50" s="116"/>
      <c r="AG50" s="116"/>
      <c r="AH50" s="116"/>
      <c r="AI50" s="116"/>
      <c r="AJ50" s="116"/>
      <c r="AK50" s="116"/>
      <c r="AL50" s="116"/>
      <c r="AM50" s="116"/>
      <c r="AN50" s="116"/>
      <c r="AO50" s="116"/>
      <c r="AP50" s="116"/>
      <c r="AQ50" s="116"/>
      <c r="AR50" s="116"/>
      <c r="AS50" s="116"/>
      <c r="AT50" s="116"/>
      <c r="AU50" s="116"/>
      <c r="AV50" s="116"/>
      <c r="AW50" s="116"/>
      <c r="AX50" s="116"/>
      <c r="AY50" s="116"/>
      <c r="AZ50" s="116"/>
      <c r="BA50" s="116"/>
      <c r="BB50" s="116"/>
      <c r="BC50" s="116"/>
      <c r="BD50" s="116"/>
      <c r="BE50" s="116"/>
      <c r="BF50" s="116"/>
      <c r="BG50" s="116"/>
      <c r="BH50" s="116"/>
      <c r="BI50" s="116"/>
      <c r="BJ50" s="116"/>
      <c r="BK50" s="116"/>
      <c r="BL50" s="116"/>
      <c r="BM50" s="116"/>
      <c r="BN50" s="116"/>
      <c r="BO50" s="116"/>
      <c r="BP50" s="116"/>
      <c r="BQ50" s="116"/>
      <c r="BR50" s="116"/>
      <c r="BS50" s="116"/>
      <c r="BT50" s="116"/>
      <c r="BU50" s="116"/>
      <c r="BV50" s="116"/>
      <c r="BW50" s="116"/>
      <c r="BX50" s="116"/>
      <c r="BY50" s="116"/>
      <c r="BZ50" s="116"/>
      <c r="CA50" s="116"/>
      <c r="CB50" s="116"/>
      <c r="CC50" s="116"/>
      <c r="CD50" s="116"/>
      <c r="CE50" s="116"/>
      <c r="CF50" s="116"/>
      <c r="CG50" s="116"/>
      <c r="CH50" s="116"/>
      <c r="CI50" s="116"/>
      <c r="CJ50" s="116"/>
      <c r="CK50" s="116"/>
      <c r="CL50" s="116"/>
      <c r="CM50" s="116"/>
      <c r="CN50" s="116"/>
      <c r="CO50" s="116"/>
      <c r="CP50" s="116"/>
      <c r="CQ50" s="116"/>
      <c r="CR50" s="116"/>
      <c r="CS50" s="116"/>
      <c r="CT50" s="116"/>
      <c r="CU50" s="116"/>
      <c r="CV50" s="116"/>
      <c r="CW50" s="116"/>
      <c r="CX50" s="116"/>
      <c r="CY50" s="116"/>
      <c r="CZ50" s="116"/>
      <c r="DA50" s="116"/>
      <c r="DB50" s="116"/>
      <c r="DC50" s="116"/>
      <c r="DD50" s="116"/>
      <c r="DE50" s="116"/>
      <c r="DF50" s="116"/>
      <c r="DG50" s="116"/>
      <c r="DH50" s="116"/>
      <c r="DI50" s="116"/>
      <c r="DJ50" s="116"/>
      <c r="DK50" s="116"/>
      <c r="DL50" s="116"/>
      <c r="DM50" s="116"/>
      <c r="DN50" s="116"/>
      <c r="DO50" s="116"/>
      <c r="DP50" s="116"/>
      <c r="DQ50" s="116"/>
      <c r="DR50" s="116"/>
      <c r="DS50" s="116"/>
      <c r="DT50" s="116"/>
      <c r="DU50" s="116"/>
      <c r="DV50" s="116"/>
      <c r="DW50" s="116"/>
      <c r="DX50" s="116"/>
      <c r="DY50" s="116"/>
      <c r="DZ50" s="116"/>
      <c r="EA50" s="116"/>
      <c r="EB50" s="116"/>
      <c r="EC50" s="116"/>
      <c r="ED50" s="116"/>
      <c r="EE50" s="116"/>
      <c r="EF50" s="116"/>
      <c r="EG50" s="116"/>
      <c r="EH50" s="116"/>
      <c r="EI50" s="116"/>
      <c r="EJ50" s="116"/>
      <c r="EK50" s="116"/>
      <c r="EL50" s="116"/>
      <c r="EM50" s="116"/>
      <c r="EN50" s="116"/>
      <c r="EO50" s="116"/>
      <c r="EP50" s="116"/>
      <c r="EQ50" s="116"/>
      <c r="ER50" s="116"/>
      <c r="ES50" s="116"/>
      <c r="ET50" s="116"/>
      <c r="EU50" s="116"/>
      <c r="EV50" s="116"/>
      <c r="EW50" s="116"/>
      <c r="EX50" s="116"/>
      <c r="EY50" s="116"/>
      <c r="EZ50" s="116"/>
      <c r="FA50" s="116"/>
      <c r="FB50" s="116"/>
      <c r="FC50" s="116"/>
      <c r="FD50" s="116"/>
      <c r="FE50" s="116"/>
      <c r="FF50" s="116"/>
      <c r="FG50" s="116"/>
      <c r="FH50" s="116"/>
      <c r="FI50" s="116"/>
      <c r="FJ50" s="116"/>
      <c r="FK50" s="116"/>
      <c r="FL50" s="116"/>
      <c r="FM50" s="116"/>
      <c r="FN50" s="116"/>
      <c r="FO50" s="116"/>
      <c r="FP50" s="116"/>
      <c r="FQ50" s="116"/>
      <c r="FR50" s="116"/>
      <c r="FS50" s="116"/>
      <c r="FT50" s="116"/>
      <c r="FU50" s="116"/>
      <c r="FV50" s="116"/>
      <c r="FW50" s="116"/>
      <c r="FX50" s="116"/>
      <c r="FY50" s="116"/>
      <c r="FZ50" s="116"/>
      <c r="GA50" s="116"/>
      <c r="GB50" s="116"/>
      <c r="GC50" s="116"/>
      <c r="GD50" s="116"/>
      <c r="GE50" s="116"/>
      <c r="GF50" s="116"/>
      <c r="GG50" s="116"/>
      <c r="GH50" s="116"/>
      <c r="GI50" s="116"/>
      <c r="GJ50" s="116"/>
      <c r="GK50" s="116"/>
      <c r="GL50" s="116"/>
      <c r="GM50" s="116"/>
      <c r="GN50" s="116"/>
      <c r="GO50" s="116"/>
      <c r="GP50" s="116"/>
      <c r="GQ50" s="116"/>
      <c r="GR50" s="116"/>
      <c r="GS50" s="116"/>
      <c r="GT50" s="116"/>
      <c r="GU50" s="116"/>
      <c r="GV50" s="116"/>
      <c r="GW50" s="116"/>
      <c r="GX50" s="116"/>
      <c r="GY50" s="116"/>
      <c r="GZ50" s="116"/>
      <c r="HA50" s="116"/>
      <c r="HB50" s="116"/>
      <c r="HC50" s="116"/>
      <c r="HD50" s="116"/>
      <c r="HE50" s="116"/>
      <c r="HF50" s="116"/>
      <c r="HG50" s="116"/>
      <c r="HH50" s="116"/>
      <c r="HI50" s="116"/>
      <c r="HJ50" s="116"/>
      <c r="HK50" s="116"/>
      <c r="HL50" s="116"/>
      <c r="HM50" s="116"/>
      <c r="HN50" s="116"/>
      <c r="HO50" s="116"/>
      <c r="HP50" s="116"/>
      <c r="HQ50" s="116"/>
      <c r="HR50" s="116"/>
      <c r="HS50" s="116"/>
      <c r="HT50" s="116"/>
      <c r="HU50" s="116"/>
      <c r="HV50" s="116"/>
      <c r="HW50" s="116"/>
      <c r="HX50" s="116"/>
      <c r="HY50" s="116"/>
      <c r="HZ50" s="116"/>
      <c r="IA50" s="116"/>
      <c r="IB50" s="116"/>
      <c r="IC50" s="116"/>
      <c r="ID50" s="116"/>
      <c r="IE50" s="116"/>
      <c r="IF50" s="116"/>
      <c r="IG50" s="116"/>
      <c r="IH50" s="116"/>
      <c r="II50" s="116"/>
      <c r="IJ50" s="116"/>
      <c r="IK50" s="116"/>
      <c r="IL50" s="116"/>
      <c r="IM50" s="116"/>
      <c r="IN50" s="116"/>
      <c r="IO50" s="116"/>
      <c r="IP50" s="116"/>
      <c r="IQ50" s="116"/>
    </row>
    <row r="51" s="113" customFormat="1" ht="19.5" customHeight="1" spans="1:251">
      <c r="A51" s="119"/>
      <c r="B51" s="121"/>
      <c r="C51" s="121"/>
      <c r="D51" s="121"/>
      <c r="E51" s="121"/>
      <c r="F51" s="116"/>
      <c r="G51" s="116"/>
      <c r="H51" s="116"/>
      <c r="I51" s="116"/>
      <c r="J51" s="116"/>
      <c r="K51" s="116"/>
      <c r="L51" s="116"/>
      <c r="M51" s="116"/>
      <c r="N51" s="116"/>
      <c r="O51" s="116"/>
      <c r="P51" s="116"/>
      <c r="Q51" s="116"/>
      <c r="R51" s="116"/>
      <c r="S51" s="116"/>
      <c r="T51" s="116"/>
      <c r="U51" s="116"/>
      <c r="V51" s="116"/>
      <c r="W51" s="116"/>
      <c r="X51" s="116"/>
      <c r="Y51" s="116"/>
      <c r="Z51" s="116"/>
      <c r="AA51" s="116"/>
      <c r="AB51" s="116"/>
      <c r="AC51" s="116"/>
      <c r="AD51" s="116"/>
      <c r="AE51" s="116"/>
      <c r="AF51" s="116"/>
      <c r="AG51" s="116"/>
      <c r="AH51" s="116"/>
      <c r="AI51" s="116"/>
      <c r="AJ51" s="116"/>
      <c r="AK51" s="116"/>
      <c r="AL51" s="116"/>
      <c r="AM51" s="116"/>
      <c r="AN51" s="116"/>
      <c r="AO51" s="116"/>
      <c r="AP51" s="116"/>
      <c r="AQ51" s="116"/>
      <c r="AR51" s="116"/>
      <c r="AS51" s="116"/>
      <c r="AT51" s="116"/>
      <c r="AU51" s="116"/>
      <c r="AV51" s="116"/>
      <c r="AW51" s="116"/>
      <c r="AX51" s="116"/>
      <c r="AY51" s="116"/>
      <c r="AZ51" s="116"/>
      <c r="BA51" s="116"/>
      <c r="BB51" s="116"/>
      <c r="BC51" s="116"/>
      <c r="BD51" s="116"/>
      <c r="BE51" s="116"/>
      <c r="BF51" s="116"/>
      <c r="BG51" s="116"/>
      <c r="BH51" s="116"/>
      <c r="BI51" s="116"/>
      <c r="BJ51" s="116"/>
      <c r="BK51" s="116"/>
      <c r="BL51" s="116"/>
      <c r="BM51" s="116"/>
      <c r="BN51" s="116"/>
      <c r="BO51" s="116"/>
      <c r="BP51" s="116"/>
      <c r="BQ51" s="116"/>
      <c r="BR51" s="116"/>
      <c r="BS51" s="116"/>
      <c r="BT51" s="116"/>
      <c r="BU51" s="116"/>
      <c r="BV51" s="116"/>
      <c r="BW51" s="116"/>
      <c r="BX51" s="116"/>
      <c r="BY51" s="116"/>
      <c r="BZ51" s="116"/>
      <c r="CA51" s="116"/>
      <c r="CB51" s="116"/>
      <c r="CC51" s="116"/>
      <c r="CD51" s="116"/>
      <c r="CE51" s="116"/>
      <c r="CF51" s="116"/>
      <c r="CG51" s="116"/>
      <c r="CH51" s="116"/>
      <c r="CI51" s="116"/>
      <c r="CJ51" s="116"/>
      <c r="CK51" s="116"/>
      <c r="CL51" s="116"/>
      <c r="CM51" s="116"/>
      <c r="CN51" s="116"/>
      <c r="CO51" s="116"/>
      <c r="CP51" s="116"/>
      <c r="CQ51" s="116"/>
      <c r="CR51" s="116"/>
      <c r="CS51" s="116"/>
      <c r="CT51" s="116"/>
      <c r="CU51" s="116"/>
      <c r="CV51" s="116"/>
      <c r="CW51" s="116"/>
      <c r="CX51" s="116"/>
      <c r="CY51" s="116"/>
      <c r="CZ51" s="116"/>
      <c r="DA51" s="116"/>
      <c r="DB51" s="116"/>
      <c r="DC51" s="116"/>
      <c r="DD51" s="116"/>
      <c r="DE51" s="116"/>
      <c r="DF51" s="116"/>
      <c r="DG51" s="116"/>
      <c r="DH51" s="116"/>
      <c r="DI51" s="116"/>
      <c r="DJ51" s="116"/>
      <c r="DK51" s="116"/>
      <c r="DL51" s="116"/>
      <c r="DM51" s="116"/>
      <c r="DN51" s="116"/>
      <c r="DO51" s="116"/>
      <c r="DP51" s="116"/>
      <c r="DQ51" s="116"/>
      <c r="DR51" s="116"/>
      <c r="DS51" s="116"/>
      <c r="DT51" s="116"/>
      <c r="DU51" s="116"/>
      <c r="DV51" s="116"/>
      <c r="DW51" s="116"/>
      <c r="DX51" s="116"/>
      <c r="DY51" s="116"/>
      <c r="DZ51" s="116"/>
      <c r="EA51" s="116"/>
      <c r="EB51" s="116"/>
      <c r="EC51" s="116"/>
      <c r="ED51" s="116"/>
      <c r="EE51" s="116"/>
      <c r="EF51" s="116"/>
      <c r="EG51" s="116"/>
      <c r="EH51" s="116"/>
      <c r="EI51" s="116"/>
      <c r="EJ51" s="116"/>
      <c r="EK51" s="116"/>
      <c r="EL51" s="116"/>
      <c r="EM51" s="116"/>
      <c r="EN51" s="116"/>
      <c r="EO51" s="116"/>
      <c r="EP51" s="116"/>
      <c r="EQ51" s="116"/>
      <c r="ER51" s="116"/>
      <c r="ES51" s="116"/>
      <c r="ET51" s="116"/>
      <c r="EU51" s="116"/>
      <c r="EV51" s="116"/>
      <c r="EW51" s="116"/>
      <c r="EX51" s="116"/>
      <c r="EY51" s="116"/>
      <c r="EZ51" s="116"/>
      <c r="FA51" s="116"/>
      <c r="FB51" s="116"/>
      <c r="FC51" s="116"/>
      <c r="FD51" s="116"/>
      <c r="FE51" s="116"/>
      <c r="FF51" s="116"/>
      <c r="FG51" s="116"/>
      <c r="FH51" s="116"/>
      <c r="FI51" s="116"/>
      <c r="FJ51" s="116"/>
      <c r="FK51" s="116"/>
      <c r="FL51" s="116"/>
      <c r="FM51" s="116"/>
      <c r="FN51" s="116"/>
      <c r="FO51" s="116"/>
      <c r="FP51" s="116"/>
      <c r="FQ51" s="116"/>
      <c r="FR51" s="116"/>
      <c r="FS51" s="116"/>
      <c r="FT51" s="116"/>
      <c r="FU51" s="116"/>
      <c r="FV51" s="116"/>
      <c r="FW51" s="116"/>
      <c r="FX51" s="116"/>
      <c r="FY51" s="116"/>
      <c r="FZ51" s="116"/>
      <c r="GA51" s="116"/>
      <c r="GB51" s="116"/>
      <c r="GC51" s="116"/>
      <c r="GD51" s="116"/>
      <c r="GE51" s="116"/>
      <c r="GF51" s="116"/>
      <c r="GG51" s="116"/>
      <c r="GH51" s="116"/>
      <c r="GI51" s="116"/>
      <c r="GJ51" s="116"/>
      <c r="GK51" s="116"/>
      <c r="GL51" s="116"/>
      <c r="GM51" s="116"/>
      <c r="GN51" s="116"/>
      <c r="GO51" s="116"/>
      <c r="GP51" s="116"/>
      <c r="GQ51" s="116"/>
      <c r="GR51" s="116"/>
      <c r="GS51" s="116"/>
      <c r="GT51" s="116"/>
      <c r="GU51" s="116"/>
      <c r="GV51" s="116"/>
      <c r="GW51" s="116"/>
      <c r="GX51" s="116"/>
      <c r="GY51" s="116"/>
      <c r="GZ51" s="116"/>
      <c r="HA51" s="116"/>
      <c r="HB51" s="116"/>
      <c r="HC51" s="116"/>
      <c r="HD51" s="116"/>
      <c r="HE51" s="116"/>
      <c r="HF51" s="116"/>
      <c r="HG51" s="116"/>
      <c r="HH51" s="116"/>
      <c r="HI51" s="116"/>
      <c r="HJ51" s="116"/>
      <c r="HK51" s="116"/>
      <c r="HL51" s="116"/>
      <c r="HM51" s="116"/>
      <c r="HN51" s="116"/>
      <c r="HO51" s="116"/>
      <c r="HP51" s="116"/>
      <c r="HQ51" s="116"/>
      <c r="HR51" s="116"/>
      <c r="HS51" s="116"/>
      <c r="HT51" s="116"/>
      <c r="HU51" s="116"/>
      <c r="HV51" s="116"/>
      <c r="HW51" s="116"/>
      <c r="HX51" s="116"/>
      <c r="HY51" s="116"/>
      <c r="HZ51" s="116"/>
      <c r="IA51" s="116"/>
      <c r="IB51" s="116"/>
      <c r="IC51" s="116"/>
      <c r="ID51" s="116"/>
      <c r="IE51" s="116"/>
      <c r="IF51" s="116"/>
      <c r="IG51" s="116"/>
      <c r="IH51" s="116"/>
      <c r="II51" s="116"/>
      <c r="IJ51" s="116"/>
      <c r="IK51" s="116"/>
      <c r="IL51" s="116"/>
      <c r="IM51" s="116"/>
      <c r="IN51" s="116"/>
      <c r="IO51" s="116"/>
      <c r="IP51" s="116"/>
      <c r="IQ51" s="116"/>
    </row>
    <row r="52" s="113" customFormat="1" ht="19.5" customHeight="1" spans="1:251">
      <c r="A52" s="119">
        <v>10204</v>
      </c>
      <c r="B52" s="120" t="s">
        <v>289</v>
      </c>
      <c r="C52" s="121"/>
      <c r="D52" s="121"/>
      <c r="E52" s="121"/>
      <c r="F52" s="116"/>
      <c r="G52" s="116"/>
      <c r="H52" s="116"/>
      <c r="I52" s="116"/>
      <c r="J52" s="116"/>
      <c r="K52" s="116"/>
      <c r="L52" s="116"/>
      <c r="M52" s="116"/>
      <c r="N52" s="116"/>
      <c r="O52" s="116"/>
      <c r="P52" s="116"/>
      <c r="Q52" s="116"/>
      <c r="R52" s="116"/>
      <c r="S52" s="116"/>
      <c r="T52" s="116"/>
      <c r="U52" s="116"/>
      <c r="V52" s="116"/>
      <c r="W52" s="116"/>
      <c r="X52" s="116"/>
      <c r="Y52" s="116"/>
      <c r="Z52" s="116"/>
      <c r="AA52" s="116"/>
      <c r="AB52" s="116"/>
      <c r="AC52" s="116"/>
      <c r="AD52" s="116"/>
      <c r="AE52" s="116"/>
      <c r="AF52" s="116"/>
      <c r="AG52" s="116"/>
      <c r="AH52" s="116"/>
      <c r="AI52" s="116"/>
      <c r="AJ52" s="116"/>
      <c r="AK52" s="116"/>
      <c r="AL52" s="116"/>
      <c r="AM52" s="116"/>
      <c r="AN52" s="116"/>
      <c r="AO52" s="116"/>
      <c r="AP52" s="116"/>
      <c r="AQ52" s="116"/>
      <c r="AR52" s="116"/>
      <c r="AS52" s="116"/>
      <c r="AT52" s="116"/>
      <c r="AU52" s="116"/>
      <c r="AV52" s="116"/>
      <c r="AW52" s="116"/>
      <c r="AX52" s="116"/>
      <c r="AY52" s="116"/>
      <c r="AZ52" s="116"/>
      <c r="BA52" s="116"/>
      <c r="BB52" s="116"/>
      <c r="BC52" s="116"/>
      <c r="BD52" s="116"/>
      <c r="BE52" s="116"/>
      <c r="BF52" s="116"/>
      <c r="BG52" s="116"/>
      <c r="BH52" s="116"/>
      <c r="BI52" s="116"/>
      <c r="BJ52" s="116"/>
      <c r="BK52" s="116"/>
      <c r="BL52" s="116"/>
      <c r="BM52" s="116"/>
      <c r="BN52" s="116"/>
      <c r="BO52" s="116"/>
      <c r="BP52" s="116"/>
      <c r="BQ52" s="116"/>
      <c r="BR52" s="116"/>
      <c r="BS52" s="116"/>
      <c r="BT52" s="116"/>
      <c r="BU52" s="116"/>
      <c r="BV52" s="116"/>
      <c r="BW52" s="116"/>
      <c r="BX52" s="116"/>
      <c r="BY52" s="116"/>
      <c r="BZ52" s="116"/>
      <c r="CA52" s="116"/>
      <c r="CB52" s="116"/>
      <c r="CC52" s="116"/>
      <c r="CD52" s="116"/>
      <c r="CE52" s="116"/>
      <c r="CF52" s="116"/>
      <c r="CG52" s="116"/>
      <c r="CH52" s="116"/>
      <c r="CI52" s="116"/>
      <c r="CJ52" s="116"/>
      <c r="CK52" s="116"/>
      <c r="CL52" s="116"/>
      <c r="CM52" s="116"/>
      <c r="CN52" s="116"/>
      <c r="CO52" s="116"/>
      <c r="CP52" s="116"/>
      <c r="CQ52" s="116"/>
      <c r="CR52" s="116"/>
      <c r="CS52" s="116"/>
      <c r="CT52" s="116"/>
      <c r="CU52" s="116"/>
      <c r="CV52" s="116"/>
      <c r="CW52" s="116"/>
      <c r="CX52" s="116"/>
      <c r="CY52" s="116"/>
      <c r="CZ52" s="116"/>
      <c r="DA52" s="116"/>
      <c r="DB52" s="116"/>
      <c r="DC52" s="116"/>
      <c r="DD52" s="116"/>
      <c r="DE52" s="116"/>
      <c r="DF52" s="116"/>
      <c r="DG52" s="116"/>
      <c r="DH52" s="116"/>
      <c r="DI52" s="116"/>
      <c r="DJ52" s="116"/>
      <c r="DK52" s="116"/>
      <c r="DL52" s="116"/>
      <c r="DM52" s="116"/>
      <c r="DN52" s="116"/>
      <c r="DO52" s="116"/>
      <c r="DP52" s="116"/>
      <c r="DQ52" s="116"/>
      <c r="DR52" s="116"/>
      <c r="DS52" s="116"/>
      <c r="DT52" s="116"/>
      <c r="DU52" s="116"/>
      <c r="DV52" s="116"/>
      <c r="DW52" s="116"/>
      <c r="DX52" s="116"/>
      <c r="DY52" s="116"/>
      <c r="DZ52" s="116"/>
      <c r="EA52" s="116"/>
      <c r="EB52" s="116"/>
      <c r="EC52" s="116"/>
      <c r="ED52" s="116"/>
      <c r="EE52" s="116"/>
      <c r="EF52" s="116"/>
      <c r="EG52" s="116"/>
      <c r="EH52" s="116"/>
      <c r="EI52" s="116"/>
      <c r="EJ52" s="116"/>
      <c r="EK52" s="116"/>
      <c r="EL52" s="116"/>
      <c r="EM52" s="116"/>
      <c r="EN52" s="116"/>
      <c r="EO52" s="116"/>
      <c r="EP52" s="116"/>
      <c r="EQ52" s="116"/>
      <c r="ER52" s="116"/>
      <c r="ES52" s="116"/>
      <c r="ET52" s="116"/>
      <c r="EU52" s="116"/>
      <c r="EV52" s="116"/>
      <c r="EW52" s="116"/>
      <c r="EX52" s="116"/>
      <c r="EY52" s="116"/>
      <c r="EZ52" s="116"/>
      <c r="FA52" s="116"/>
      <c r="FB52" s="116"/>
      <c r="FC52" s="116"/>
      <c r="FD52" s="116"/>
      <c r="FE52" s="116"/>
      <c r="FF52" s="116"/>
      <c r="FG52" s="116"/>
      <c r="FH52" s="116"/>
      <c r="FI52" s="116"/>
      <c r="FJ52" s="116"/>
      <c r="FK52" s="116"/>
      <c r="FL52" s="116"/>
      <c r="FM52" s="116"/>
      <c r="FN52" s="116"/>
      <c r="FO52" s="116"/>
      <c r="FP52" s="116"/>
      <c r="FQ52" s="116"/>
      <c r="FR52" s="116"/>
      <c r="FS52" s="116"/>
      <c r="FT52" s="116"/>
      <c r="FU52" s="116"/>
      <c r="FV52" s="116"/>
      <c r="FW52" s="116"/>
      <c r="FX52" s="116"/>
      <c r="FY52" s="116"/>
      <c r="FZ52" s="116"/>
      <c r="GA52" s="116"/>
      <c r="GB52" s="116"/>
      <c r="GC52" s="116"/>
      <c r="GD52" s="116"/>
      <c r="GE52" s="116"/>
      <c r="GF52" s="116"/>
      <c r="GG52" s="116"/>
      <c r="GH52" s="116"/>
      <c r="GI52" s="116"/>
      <c r="GJ52" s="116"/>
      <c r="GK52" s="116"/>
      <c r="GL52" s="116"/>
      <c r="GM52" s="116"/>
      <c r="GN52" s="116"/>
      <c r="GO52" s="116"/>
      <c r="GP52" s="116"/>
      <c r="GQ52" s="116"/>
      <c r="GR52" s="116"/>
      <c r="GS52" s="116"/>
      <c r="GT52" s="116"/>
      <c r="GU52" s="116"/>
      <c r="GV52" s="116"/>
      <c r="GW52" s="116"/>
      <c r="GX52" s="116"/>
      <c r="GY52" s="116"/>
      <c r="GZ52" s="116"/>
      <c r="HA52" s="116"/>
      <c r="HB52" s="116"/>
      <c r="HC52" s="116"/>
      <c r="HD52" s="116"/>
      <c r="HE52" s="116"/>
      <c r="HF52" s="116"/>
      <c r="HG52" s="116"/>
      <c r="HH52" s="116"/>
      <c r="HI52" s="116"/>
      <c r="HJ52" s="116"/>
      <c r="HK52" s="116"/>
      <c r="HL52" s="116"/>
      <c r="HM52" s="116"/>
      <c r="HN52" s="116"/>
      <c r="HO52" s="116"/>
      <c r="HP52" s="116"/>
      <c r="HQ52" s="116"/>
      <c r="HR52" s="116"/>
      <c r="HS52" s="116"/>
      <c r="HT52" s="116"/>
      <c r="HU52" s="116"/>
      <c r="HV52" s="116"/>
      <c r="HW52" s="116"/>
      <c r="HX52" s="116"/>
      <c r="HY52" s="116"/>
      <c r="HZ52" s="116"/>
      <c r="IA52" s="116"/>
      <c r="IB52" s="116"/>
      <c r="IC52" s="116"/>
      <c r="ID52" s="116"/>
      <c r="IE52" s="116"/>
      <c r="IF52" s="116"/>
      <c r="IG52" s="116"/>
      <c r="IH52" s="116"/>
      <c r="II52" s="116"/>
      <c r="IJ52" s="116"/>
      <c r="IK52" s="116"/>
      <c r="IL52" s="116"/>
      <c r="IM52" s="116"/>
      <c r="IN52" s="116"/>
      <c r="IO52" s="116"/>
      <c r="IP52" s="116"/>
      <c r="IQ52" s="116"/>
    </row>
    <row r="53" s="113" customFormat="1" ht="19.5" customHeight="1" spans="1:251">
      <c r="A53" s="119"/>
      <c r="B53" s="121"/>
      <c r="C53" s="121"/>
      <c r="D53" s="121"/>
      <c r="E53" s="121"/>
      <c r="F53" s="116"/>
      <c r="G53" s="116"/>
      <c r="H53" s="116"/>
      <c r="I53" s="116"/>
      <c r="J53" s="116"/>
      <c r="K53" s="116"/>
      <c r="L53" s="116"/>
      <c r="M53" s="116"/>
      <c r="N53" s="116"/>
      <c r="O53" s="116"/>
      <c r="P53" s="116"/>
      <c r="Q53" s="116"/>
      <c r="R53" s="116"/>
      <c r="S53" s="116"/>
      <c r="T53" s="116"/>
      <c r="U53" s="116"/>
      <c r="V53" s="116"/>
      <c r="W53" s="116"/>
      <c r="X53" s="116"/>
      <c r="Y53" s="116"/>
      <c r="Z53" s="116"/>
      <c r="AA53" s="116"/>
      <c r="AB53" s="116"/>
      <c r="AC53" s="116"/>
      <c r="AD53" s="116"/>
      <c r="AE53" s="116"/>
      <c r="AF53" s="116"/>
      <c r="AG53" s="116"/>
      <c r="AH53" s="116"/>
      <c r="AI53" s="116"/>
      <c r="AJ53" s="116"/>
      <c r="AK53" s="116"/>
      <c r="AL53" s="116"/>
      <c r="AM53" s="116"/>
      <c r="AN53" s="116"/>
      <c r="AO53" s="116"/>
      <c r="AP53" s="116"/>
      <c r="AQ53" s="116"/>
      <c r="AR53" s="116"/>
      <c r="AS53" s="116"/>
      <c r="AT53" s="116"/>
      <c r="AU53" s="116"/>
      <c r="AV53" s="116"/>
      <c r="AW53" s="116"/>
      <c r="AX53" s="116"/>
      <c r="AY53" s="116"/>
      <c r="AZ53" s="116"/>
      <c r="BA53" s="116"/>
      <c r="BB53" s="116"/>
      <c r="BC53" s="116"/>
      <c r="BD53" s="116"/>
      <c r="BE53" s="116"/>
      <c r="BF53" s="116"/>
      <c r="BG53" s="116"/>
      <c r="BH53" s="116"/>
      <c r="BI53" s="116"/>
      <c r="BJ53" s="116"/>
      <c r="BK53" s="116"/>
      <c r="BL53" s="116"/>
      <c r="BM53" s="116"/>
      <c r="BN53" s="116"/>
      <c r="BO53" s="116"/>
      <c r="BP53" s="116"/>
      <c r="BQ53" s="116"/>
      <c r="BR53" s="116"/>
      <c r="BS53" s="116"/>
      <c r="BT53" s="116"/>
      <c r="BU53" s="116"/>
      <c r="BV53" s="116"/>
      <c r="BW53" s="116"/>
      <c r="BX53" s="116"/>
      <c r="BY53" s="116"/>
      <c r="BZ53" s="116"/>
      <c r="CA53" s="116"/>
      <c r="CB53" s="116"/>
      <c r="CC53" s="116"/>
      <c r="CD53" s="116"/>
      <c r="CE53" s="116"/>
      <c r="CF53" s="116"/>
      <c r="CG53" s="116"/>
      <c r="CH53" s="116"/>
      <c r="CI53" s="116"/>
      <c r="CJ53" s="116"/>
      <c r="CK53" s="116"/>
      <c r="CL53" s="116"/>
      <c r="CM53" s="116"/>
      <c r="CN53" s="116"/>
      <c r="CO53" s="116"/>
      <c r="CP53" s="116"/>
      <c r="CQ53" s="116"/>
      <c r="CR53" s="116"/>
      <c r="CS53" s="116"/>
      <c r="CT53" s="116"/>
      <c r="CU53" s="116"/>
      <c r="CV53" s="116"/>
      <c r="CW53" s="116"/>
      <c r="CX53" s="116"/>
      <c r="CY53" s="116"/>
      <c r="CZ53" s="116"/>
      <c r="DA53" s="116"/>
      <c r="DB53" s="116"/>
      <c r="DC53" s="116"/>
      <c r="DD53" s="116"/>
      <c r="DE53" s="116"/>
      <c r="DF53" s="116"/>
      <c r="DG53" s="116"/>
      <c r="DH53" s="116"/>
      <c r="DI53" s="116"/>
      <c r="DJ53" s="116"/>
      <c r="DK53" s="116"/>
      <c r="DL53" s="116"/>
      <c r="DM53" s="116"/>
      <c r="DN53" s="116"/>
      <c r="DO53" s="116"/>
      <c r="DP53" s="116"/>
      <c r="DQ53" s="116"/>
      <c r="DR53" s="116"/>
      <c r="DS53" s="116"/>
      <c r="DT53" s="116"/>
      <c r="DU53" s="116"/>
      <c r="DV53" s="116"/>
      <c r="DW53" s="116"/>
      <c r="DX53" s="116"/>
      <c r="DY53" s="116"/>
      <c r="DZ53" s="116"/>
      <c r="EA53" s="116"/>
      <c r="EB53" s="116"/>
      <c r="EC53" s="116"/>
      <c r="ED53" s="116"/>
      <c r="EE53" s="116"/>
      <c r="EF53" s="116"/>
      <c r="EG53" s="116"/>
      <c r="EH53" s="116"/>
      <c r="EI53" s="116"/>
      <c r="EJ53" s="116"/>
      <c r="EK53" s="116"/>
      <c r="EL53" s="116"/>
      <c r="EM53" s="116"/>
      <c r="EN53" s="116"/>
      <c r="EO53" s="116"/>
      <c r="EP53" s="116"/>
      <c r="EQ53" s="116"/>
      <c r="ER53" s="116"/>
      <c r="ES53" s="116"/>
      <c r="ET53" s="116"/>
      <c r="EU53" s="116"/>
      <c r="EV53" s="116"/>
      <c r="EW53" s="116"/>
      <c r="EX53" s="116"/>
      <c r="EY53" s="116"/>
      <c r="EZ53" s="116"/>
      <c r="FA53" s="116"/>
      <c r="FB53" s="116"/>
      <c r="FC53" s="116"/>
      <c r="FD53" s="116"/>
      <c r="FE53" s="116"/>
      <c r="FF53" s="116"/>
      <c r="FG53" s="116"/>
      <c r="FH53" s="116"/>
      <c r="FI53" s="116"/>
      <c r="FJ53" s="116"/>
      <c r="FK53" s="116"/>
      <c r="FL53" s="116"/>
      <c r="FM53" s="116"/>
      <c r="FN53" s="116"/>
      <c r="FO53" s="116"/>
      <c r="FP53" s="116"/>
      <c r="FQ53" s="116"/>
      <c r="FR53" s="116"/>
      <c r="FS53" s="116"/>
      <c r="FT53" s="116"/>
      <c r="FU53" s="116"/>
      <c r="FV53" s="116"/>
      <c r="FW53" s="116"/>
      <c r="FX53" s="116"/>
      <c r="FY53" s="116"/>
      <c r="FZ53" s="116"/>
      <c r="GA53" s="116"/>
      <c r="GB53" s="116"/>
      <c r="GC53" s="116"/>
      <c r="GD53" s="116"/>
      <c r="GE53" s="116"/>
      <c r="GF53" s="116"/>
      <c r="GG53" s="116"/>
      <c r="GH53" s="116"/>
      <c r="GI53" s="116"/>
      <c r="GJ53" s="116"/>
      <c r="GK53" s="116"/>
      <c r="GL53" s="116"/>
      <c r="GM53" s="116"/>
      <c r="GN53" s="116"/>
      <c r="GO53" s="116"/>
      <c r="GP53" s="116"/>
      <c r="GQ53" s="116"/>
      <c r="GR53" s="116"/>
      <c r="GS53" s="116"/>
      <c r="GT53" s="116"/>
      <c r="GU53" s="116"/>
      <c r="GV53" s="116"/>
      <c r="GW53" s="116"/>
      <c r="GX53" s="116"/>
      <c r="GY53" s="116"/>
      <c r="GZ53" s="116"/>
      <c r="HA53" s="116"/>
      <c r="HB53" s="116"/>
      <c r="HC53" s="116"/>
      <c r="HD53" s="116"/>
      <c r="HE53" s="116"/>
      <c r="HF53" s="116"/>
      <c r="HG53" s="116"/>
      <c r="HH53" s="116"/>
      <c r="HI53" s="116"/>
      <c r="HJ53" s="116"/>
      <c r="HK53" s="116"/>
      <c r="HL53" s="116"/>
      <c r="HM53" s="116"/>
      <c r="HN53" s="116"/>
      <c r="HO53" s="116"/>
      <c r="HP53" s="116"/>
      <c r="HQ53" s="116"/>
      <c r="HR53" s="116"/>
      <c r="HS53" s="116"/>
      <c r="HT53" s="116"/>
      <c r="HU53" s="116"/>
      <c r="HV53" s="116"/>
      <c r="HW53" s="116"/>
      <c r="HX53" s="116"/>
      <c r="HY53" s="116"/>
      <c r="HZ53" s="116"/>
      <c r="IA53" s="116"/>
      <c r="IB53" s="116"/>
      <c r="IC53" s="116"/>
      <c r="ID53" s="116"/>
      <c r="IE53" s="116"/>
      <c r="IF53" s="116"/>
      <c r="IG53" s="116"/>
      <c r="IH53" s="116"/>
      <c r="II53" s="116"/>
      <c r="IJ53" s="116"/>
      <c r="IK53" s="116"/>
      <c r="IL53" s="116"/>
      <c r="IM53" s="116"/>
      <c r="IN53" s="116"/>
      <c r="IO53" s="116"/>
      <c r="IP53" s="116"/>
      <c r="IQ53" s="116"/>
    </row>
    <row r="54" s="113" customFormat="1" ht="19.5" customHeight="1" spans="1:251">
      <c r="A54" s="119">
        <v>1020401</v>
      </c>
      <c r="B54" s="120" t="s">
        <v>290</v>
      </c>
      <c r="C54" s="121"/>
      <c r="D54" s="121"/>
      <c r="E54" s="121"/>
      <c r="F54" s="116"/>
      <c r="G54" s="116"/>
      <c r="H54" s="116"/>
      <c r="I54" s="116"/>
      <c r="J54" s="116"/>
      <c r="K54" s="116"/>
      <c r="L54" s="116"/>
      <c r="M54" s="116"/>
      <c r="N54" s="116"/>
      <c r="O54" s="116"/>
      <c r="P54" s="116"/>
      <c r="Q54" s="116"/>
      <c r="R54" s="116"/>
      <c r="S54" s="116"/>
      <c r="T54" s="116"/>
      <c r="U54" s="116"/>
      <c r="V54" s="116"/>
      <c r="W54" s="116"/>
      <c r="X54" s="116"/>
      <c r="Y54" s="116"/>
      <c r="Z54" s="116"/>
      <c r="AA54" s="116"/>
      <c r="AB54" s="116"/>
      <c r="AC54" s="116"/>
      <c r="AD54" s="116"/>
      <c r="AE54" s="116"/>
      <c r="AF54" s="116"/>
      <c r="AG54" s="116"/>
      <c r="AH54" s="116"/>
      <c r="AI54" s="116"/>
      <c r="AJ54" s="116"/>
      <c r="AK54" s="116"/>
      <c r="AL54" s="116"/>
      <c r="AM54" s="116"/>
      <c r="AN54" s="116"/>
      <c r="AO54" s="116"/>
      <c r="AP54" s="116"/>
      <c r="AQ54" s="116"/>
      <c r="AR54" s="116"/>
      <c r="AS54" s="116"/>
      <c r="AT54" s="116"/>
      <c r="AU54" s="116"/>
      <c r="AV54" s="116"/>
      <c r="AW54" s="116"/>
      <c r="AX54" s="116"/>
      <c r="AY54" s="116"/>
      <c r="AZ54" s="116"/>
      <c r="BA54" s="116"/>
      <c r="BB54" s="116"/>
      <c r="BC54" s="116"/>
      <c r="BD54" s="116"/>
      <c r="BE54" s="116"/>
      <c r="BF54" s="116"/>
      <c r="BG54" s="116"/>
      <c r="BH54" s="116"/>
      <c r="BI54" s="116"/>
      <c r="BJ54" s="116"/>
      <c r="BK54" s="116"/>
      <c r="BL54" s="116"/>
      <c r="BM54" s="116"/>
      <c r="BN54" s="116"/>
      <c r="BO54" s="116"/>
      <c r="BP54" s="116"/>
      <c r="BQ54" s="116"/>
      <c r="BR54" s="116"/>
      <c r="BS54" s="116"/>
      <c r="BT54" s="116"/>
      <c r="BU54" s="116"/>
      <c r="BV54" s="116"/>
      <c r="BW54" s="116"/>
      <c r="BX54" s="116"/>
      <c r="BY54" s="116"/>
      <c r="BZ54" s="116"/>
      <c r="CA54" s="116"/>
      <c r="CB54" s="116"/>
      <c r="CC54" s="116"/>
      <c r="CD54" s="116"/>
      <c r="CE54" s="116"/>
      <c r="CF54" s="116"/>
      <c r="CG54" s="116"/>
      <c r="CH54" s="116"/>
      <c r="CI54" s="116"/>
      <c r="CJ54" s="116"/>
      <c r="CK54" s="116"/>
      <c r="CL54" s="116"/>
      <c r="CM54" s="116"/>
      <c r="CN54" s="116"/>
      <c r="CO54" s="116"/>
      <c r="CP54" s="116"/>
      <c r="CQ54" s="116"/>
      <c r="CR54" s="116"/>
      <c r="CS54" s="116"/>
      <c r="CT54" s="116"/>
      <c r="CU54" s="116"/>
      <c r="CV54" s="116"/>
      <c r="CW54" s="116"/>
      <c r="CX54" s="116"/>
      <c r="CY54" s="116"/>
      <c r="CZ54" s="116"/>
      <c r="DA54" s="116"/>
      <c r="DB54" s="116"/>
      <c r="DC54" s="116"/>
      <c r="DD54" s="116"/>
      <c r="DE54" s="116"/>
      <c r="DF54" s="116"/>
      <c r="DG54" s="116"/>
      <c r="DH54" s="116"/>
      <c r="DI54" s="116"/>
      <c r="DJ54" s="116"/>
      <c r="DK54" s="116"/>
      <c r="DL54" s="116"/>
      <c r="DM54" s="116"/>
      <c r="DN54" s="116"/>
      <c r="DO54" s="116"/>
      <c r="DP54" s="116"/>
      <c r="DQ54" s="116"/>
      <c r="DR54" s="116"/>
      <c r="DS54" s="116"/>
      <c r="DT54" s="116"/>
      <c r="DU54" s="116"/>
      <c r="DV54" s="116"/>
      <c r="DW54" s="116"/>
      <c r="DX54" s="116"/>
      <c r="DY54" s="116"/>
      <c r="DZ54" s="116"/>
      <c r="EA54" s="116"/>
      <c r="EB54" s="116"/>
      <c r="EC54" s="116"/>
      <c r="ED54" s="116"/>
      <c r="EE54" s="116"/>
      <c r="EF54" s="116"/>
      <c r="EG54" s="116"/>
      <c r="EH54" s="116"/>
      <c r="EI54" s="116"/>
      <c r="EJ54" s="116"/>
      <c r="EK54" s="116"/>
      <c r="EL54" s="116"/>
      <c r="EM54" s="116"/>
      <c r="EN54" s="116"/>
      <c r="EO54" s="116"/>
      <c r="EP54" s="116"/>
      <c r="EQ54" s="116"/>
      <c r="ER54" s="116"/>
      <c r="ES54" s="116"/>
      <c r="ET54" s="116"/>
      <c r="EU54" s="116"/>
      <c r="EV54" s="116"/>
      <c r="EW54" s="116"/>
      <c r="EX54" s="116"/>
      <c r="EY54" s="116"/>
      <c r="EZ54" s="116"/>
      <c r="FA54" s="116"/>
      <c r="FB54" s="116"/>
      <c r="FC54" s="116"/>
      <c r="FD54" s="116"/>
      <c r="FE54" s="116"/>
      <c r="FF54" s="116"/>
      <c r="FG54" s="116"/>
      <c r="FH54" s="116"/>
      <c r="FI54" s="116"/>
      <c r="FJ54" s="116"/>
      <c r="FK54" s="116"/>
      <c r="FL54" s="116"/>
      <c r="FM54" s="116"/>
      <c r="FN54" s="116"/>
      <c r="FO54" s="116"/>
      <c r="FP54" s="116"/>
      <c r="FQ54" s="116"/>
      <c r="FR54" s="116"/>
      <c r="FS54" s="116"/>
      <c r="FT54" s="116"/>
      <c r="FU54" s="116"/>
      <c r="FV54" s="116"/>
      <c r="FW54" s="116"/>
      <c r="FX54" s="116"/>
      <c r="FY54" s="116"/>
      <c r="FZ54" s="116"/>
      <c r="GA54" s="116"/>
      <c r="GB54" s="116"/>
      <c r="GC54" s="116"/>
      <c r="GD54" s="116"/>
      <c r="GE54" s="116"/>
      <c r="GF54" s="116"/>
      <c r="GG54" s="116"/>
      <c r="GH54" s="116"/>
      <c r="GI54" s="116"/>
      <c r="GJ54" s="116"/>
      <c r="GK54" s="116"/>
      <c r="GL54" s="116"/>
      <c r="GM54" s="116"/>
      <c r="GN54" s="116"/>
      <c r="GO54" s="116"/>
      <c r="GP54" s="116"/>
      <c r="GQ54" s="116"/>
      <c r="GR54" s="116"/>
      <c r="GS54" s="116"/>
      <c r="GT54" s="116"/>
      <c r="GU54" s="116"/>
      <c r="GV54" s="116"/>
      <c r="GW54" s="116"/>
      <c r="GX54" s="116"/>
      <c r="GY54" s="116"/>
      <c r="GZ54" s="116"/>
      <c r="HA54" s="116"/>
      <c r="HB54" s="116"/>
      <c r="HC54" s="116"/>
      <c r="HD54" s="116"/>
      <c r="HE54" s="116"/>
      <c r="HF54" s="116"/>
      <c r="HG54" s="116"/>
      <c r="HH54" s="116"/>
      <c r="HI54" s="116"/>
      <c r="HJ54" s="116"/>
      <c r="HK54" s="116"/>
      <c r="HL54" s="116"/>
      <c r="HM54" s="116"/>
      <c r="HN54" s="116"/>
      <c r="HO54" s="116"/>
      <c r="HP54" s="116"/>
      <c r="HQ54" s="116"/>
      <c r="HR54" s="116"/>
      <c r="HS54" s="116"/>
      <c r="HT54" s="116"/>
      <c r="HU54" s="116"/>
      <c r="HV54" s="116"/>
      <c r="HW54" s="116"/>
      <c r="HX54" s="116"/>
      <c r="HY54" s="116"/>
      <c r="HZ54" s="116"/>
      <c r="IA54" s="116"/>
      <c r="IB54" s="116"/>
      <c r="IC54" s="116"/>
      <c r="ID54" s="116"/>
      <c r="IE54" s="116"/>
      <c r="IF54" s="116"/>
      <c r="IG54" s="116"/>
      <c r="IH54" s="116"/>
      <c r="II54" s="116"/>
      <c r="IJ54" s="116"/>
      <c r="IK54" s="116"/>
      <c r="IL54" s="116"/>
      <c r="IM54" s="116"/>
      <c r="IN54" s="116"/>
      <c r="IO54" s="116"/>
      <c r="IP54" s="116"/>
      <c r="IQ54" s="116"/>
    </row>
    <row r="55" s="113" customFormat="1" ht="19.5" customHeight="1" spans="1:251">
      <c r="A55" s="119"/>
      <c r="B55" s="121"/>
      <c r="C55" s="121"/>
      <c r="D55" s="121"/>
      <c r="E55" s="121"/>
      <c r="F55" s="116"/>
      <c r="G55" s="116"/>
      <c r="H55" s="116"/>
      <c r="I55" s="116"/>
      <c r="J55" s="116"/>
      <c r="K55" s="116"/>
      <c r="L55" s="116"/>
      <c r="M55" s="116"/>
      <c r="N55" s="116"/>
      <c r="O55" s="116"/>
      <c r="P55" s="116"/>
      <c r="Q55" s="116"/>
      <c r="R55" s="116"/>
      <c r="S55" s="116"/>
      <c r="T55" s="116"/>
      <c r="U55" s="116"/>
      <c r="V55" s="116"/>
      <c r="W55" s="116"/>
      <c r="X55" s="116"/>
      <c r="Y55" s="116"/>
      <c r="Z55" s="116"/>
      <c r="AA55" s="116"/>
      <c r="AB55" s="116"/>
      <c r="AC55" s="116"/>
      <c r="AD55" s="116"/>
      <c r="AE55" s="116"/>
      <c r="AF55" s="116"/>
      <c r="AG55" s="116"/>
      <c r="AH55" s="116"/>
      <c r="AI55" s="116"/>
      <c r="AJ55" s="116"/>
      <c r="AK55" s="116"/>
      <c r="AL55" s="116"/>
      <c r="AM55" s="116"/>
      <c r="AN55" s="116"/>
      <c r="AO55" s="116"/>
      <c r="AP55" s="116"/>
      <c r="AQ55" s="116"/>
      <c r="AR55" s="116"/>
      <c r="AS55" s="116"/>
      <c r="AT55" s="116"/>
      <c r="AU55" s="116"/>
      <c r="AV55" s="116"/>
      <c r="AW55" s="116"/>
      <c r="AX55" s="116"/>
      <c r="AY55" s="116"/>
      <c r="AZ55" s="116"/>
      <c r="BA55" s="116"/>
      <c r="BB55" s="116"/>
      <c r="BC55" s="116"/>
      <c r="BD55" s="116"/>
      <c r="BE55" s="116"/>
      <c r="BF55" s="116"/>
      <c r="BG55" s="116"/>
      <c r="BH55" s="116"/>
      <c r="BI55" s="116"/>
      <c r="BJ55" s="116"/>
      <c r="BK55" s="116"/>
      <c r="BL55" s="116"/>
      <c r="BM55" s="116"/>
      <c r="BN55" s="116"/>
      <c r="BO55" s="116"/>
      <c r="BP55" s="116"/>
      <c r="BQ55" s="116"/>
      <c r="BR55" s="116"/>
      <c r="BS55" s="116"/>
      <c r="BT55" s="116"/>
      <c r="BU55" s="116"/>
      <c r="BV55" s="116"/>
      <c r="BW55" s="116"/>
      <c r="BX55" s="116"/>
      <c r="BY55" s="116"/>
      <c r="BZ55" s="116"/>
      <c r="CA55" s="116"/>
      <c r="CB55" s="116"/>
      <c r="CC55" s="116"/>
      <c r="CD55" s="116"/>
      <c r="CE55" s="116"/>
      <c r="CF55" s="116"/>
      <c r="CG55" s="116"/>
      <c r="CH55" s="116"/>
      <c r="CI55" s="116"/>
      <c r="CJ55" s="116"/>
      <c r="CK55" s="116"/>
      <c r="CL55" s="116"/>
      <c r="CM55" s="116"/>
      <c r="CN55" s="116"/>
      <c r="CO55" s="116"/>
      <c r="CP55" s="116"/>
      <c r="CQ55" s="116"/>
      <c r="CR55" s="116"/>
      <c r="CS55" s="116"/>
      <c r="CT55" s="116"/>
      <c r="CU55" s="116"/>
      <c r="CV55" s="116"/>
      <c r="CW55" s="116"/>
      <c r="CX55" s="116"/>
      <c r="CY55" s="116"/>
      <c r="CZ55" s="116"/>
      <c r="DA55" s="116"/>
      <c r="DB55" s="116"/>
      <c r="DC55" s="116"/>
      <c r="DD55" s="116"/>
      <c r="DE55" s="116"/>
      <c r="DF55" s="116"/>
      <c r="DG55" s="116"/>
      <c r="DH55" s="116"/>
      <c r="DI55" s="116"/>
      <c r="DJ55" s="116"/>
      <c r="DK55" s="116"/>
      <c r="DL55" s="116"/>
      <c r="DM55" s="116"/>
      <c r="DN55" s="116"/>
      <c r="DO55" s="116"/>
      <c r="DP55" s="116"/>
      <c r="DQ55" s="116"/>
      <c r="DR55" s="116"/>
      <c r="DS55" s="116"/>
      <c r="DT55" s="116"/>
      <c r="DU55" s="116"/>
      <c r="DV55" s="116"/>
      <c r="DW55" s="116"/>
      <c r="DX55" s="116"/>
      <c r="DY55" s="116"/>
      <c r="DZ55" s="116"/>
      <c r="EA55" s="116"/>
      <c r="EB55" s="116"/>
      <c r="EC55" s="116"/>
      <c r="ED55" s="116"/>
      <c r="EE55" s="116"/>
      <c r="EF55" s="116"/>
      <c r="EG55" s="116"/>
      <c r="EH55" s="116"/>
      <c r="EI55" s="116"/>
      <c r="EJ55" s="116"/>
      <c r="EK55" s="116"/>
      <c r="EL55" s="116"/>
      <c r="EM55" s="116"/>
      <c r="EN55" s="116"/>
      <c r="EO55" s="116"/>
      <c r="EP55" s="116"/>
      <c r="EQ55" s="116"/>
      <c r="ER55" s="116"/>
      <c r="ES55" s="116"/>
      <c r="ET55" s="116"/>
      <c r="EU55" s="116"/>
      <c r="EV55" s="116"/>
      <c r="EW55" s="116"/>
      <c r="EX55" s="116"/>
      <c r="EY55" s="116"/>
      <c r="EZ55" s="116"/>
      <c r="FA55" s="116"/>
      <c r="FB55" s="116"/>
      <c r="FC55" s="116"/>
      <c r="FD55" s="116"/>
      <c r="FE55" s="116"/>
      <c r="FF55" s="116"/>
      <c r="FG55" s="116"/>
      <c r="FH55" s="116"/>
      <c r="FI55" s="116"/>
      <c r="FJ55" s="116"/>
      <c r="FK55" s="116"/>
      <c r="FL55" s="116"/>
      <c r="FM55" s="116"/>
      <c r="FN55" s="116"/>
      <c r="FO55" s="116"/>
      <c r="FP55" s="116"/>
      <c r="FQ55" s="116"/>
      <c r="FR55" s="116"/>
      <c r="FS55" s="116"/>
      <c r="FT55" s="116"/>
      <c r="FU55" s="116"/>
      <c r="FV55" s="116"/>
      <c r="FW55" s="116"/>
      <c r="FX55" s="116"/>
      <c r="FY55" s="116"/>
      <c r="FZ55" s="116"/>
      <c r="GA55" s="116"/>
      <c r="GB55" s="116"/>
      <c r="GC55" s="116"/>
      <c r="GD55" s="116"/>
      <c r="GE55" s="116"/>
      <c r="GF55" s="116"/>
      <c r="GG55" s="116"/>
      <c r="GH55" s="116"/>
      <c r="GI55" s="116"/>
      <c r="GJ55" s="116"/>
      <c r="GK55" s="116"/>
      <c r="GL55" s="116"/>
      <c r="GM55" s="116"/>
      <c r="GN55" s="116"/>
      <c r="GO55" s="116"/>
      <c r="GP55" s="116"/>
      <c r="GQ55" s="116"/>
      <c r="GR55" s="116"/>
      <c r="GS55" s="116"/>
      <c r="GT55" s="116"/>
      <c r="GU55" s="116"/>
      <c r="GV55" s="116"/>
      <c r="GW55" s="116"/>
      <c r="GX55" s="116"/>
      <c r="GY55" s="116"/>
      <c r="GZ55" s="116"/>
      <c r="HA55" s="116"/>
      <c r="HB55" s="116"/>
      <c r="HC55" s="116"/>
      <c r="HD55" s="116"/>
      <c r="HE55" s="116"/>
      <c r="HF55" s="116"/>
      <c r="HG55" s="116"/>
      <c r="HH55" s="116"/>
      <c r="HI55" s="116"/>
      <c r="HJ55" s="116"/>
      <c r="HK55" s="116"/>
      <c r="HL55" s="116"/>
      <c r="HM55" s="116"/>
      <c r="HN55" s="116"/>
      <c r="HO55" s="116"/>
      <c r="HP55" s="116"/>
      <c r="HQ55" s="116"/>
      <c r="HR55" s="116"/>
      <c r="HS55" s="116"/>
      <c r="HT55" s="116"/>
      <c r="HU55" s="116"/>
      <c r="HV55" s="116"/>
      <c r="HW55" s="116"/>
      <c r="HX55" s="116"/>
      <c r="HY55" s="116"/>
      <c r="HZ55" s="116"/>
      <c r="IA55" s="116"/>
      <c r="IB55" s="116"/>
      <c r="IC55" s="116"/>
      <c r="ID55" s="116"/>
      <c r="IE55" s="116"/>
      <c r="IF55" s="116"/>
      <c r="IG55" s="116"/>
      <c r="IH55" s="116"/>
      <c r="II55" s="116"/>
      <c r="IJ55" s="116"/>
      <c r="IK55" s="116"/>
      <c r="IL55" s="116"/>
      <c r="IM55" s="116"/>
      <c r="IN55" s="116"/>
      <c r="IO55" s="116"/>
      <c r="IP55" s="116"/>
      <c r="IQ55" s="116"/>
    </row>
    <row r="56" s="113" customFormat="1" ht="16.5" customHeight="1" spans="1:251">
      <c r="A56" s="119">
        <v>1020402</v>
      </c>
      <c r="B56" s="120" t="s">
        <v>291</v>
      </c>
      <c r="C56" s="121"/>
      <c r="D56" s="121"/>
      <c r="E56" s="121"/>
      <c r="F56" s="116"/>
      <c r="G56" s="116"/>
      <c r="H56" s="116"/>
      <c r="I56" s="116"/>
      <c r="J56" s="116"/>
      <c r="K56" s="116"/>
      <c r="L56" s="116"/>
      <c r="M56" s="116"/>
      <c r="N56" s="116"/>
      <c r="O56" s="116"/>
      <c r="P56" s="116"/>
      <c r="Q56" s="116"/>
      <c r="R56" s="116"/>
      <c r="S56" s="116"/>
      <c r="T56" s="116"/>
      <c r="U56" s="116"/>
      <c r="V56" s="116"/>
      <c r="W56" s="116"/>
      <c r="X56" s="116"/>
      <c r="Y56" s="116"/>
      <c r="Z56" s="116"/>
      <c r="AA56" s="116"/>
      <c r="AB56" s="116"/>
      <c r="AC56" s="116"/>
      <c r="AD56" s="116"/>
      <c r="AE56" s="116"/>
      <c r="AF56" s="116"/>
      <c r="AG56" s="116"/>
      <c r="AH56" s="116"/>
      <c r="AI56" s="116"/>
      <c r="AJ56" s="116"/>
      <c r="AK56" s="116"/>
      <c r="AL56" s="116"/>
      <c r="AM56" s="116"/>
      <c r="AN56" s="116"/>
      <c r="AO56" s="116"/>
      <c r="AP56" s="116"/>
      <c r="AQ56" s="116"/>
      <c r="AR56" s="116"/>
      <c r="AS56" s="116"/>
      <c r="AT56" s="116"/>
      <c r="AU56" s="116"/>
      <c r="AV56" s="116"/>
      <c r="AW56" s="116"/>
      <c r="AX56" s="116"/>
      <c r="AY56" s="116"/>
      <c r="AZ56" s="116"/>
      <c r="BA56" s="116"/>
      <c r="BB56" s="116"/>
      <c r="BC56" s="116"/>
      <c r="BD56" s="116"/>
      <c r="BE56" s="116"/>
      <c r="BF56" s="116"/>
      <c r="BG56" s="116"/>
      <c r="BH56" s="116"/>
      <c r="BI56" s="116"/>
      <c r="BJ56" s="116"/>
      <c r="BK56" s="116"/>
      <c r="BL56" s="116"/>
      <c r="BM56" s="116"/>
      <c r="BN56" s="116"/>
      <c r="BO56" s="116"/>
      <c r="BP56" s="116"/>
      <c r="BQ56" s="116"/>
      <c r="BR56" s="116"/>
      <c r="BS56" s="116"/>
      <c r="BT56" s="116"/>
      <c r="BU56" s="116"/>
      <c r="BV56" s="116"/>
      <c r="BW56" s="116"/>
      <c r="BX56" s="116"/>
      <c r="BY56" s="116"/>
      <c r="BZ56" s="116"/>
      <c r="CA56" s="116"/>
      <c r="CB56" s="116"/>
      <c r="CC56" s="116"/>
      <c r="CD56" s="116"/>
      <c r="CE56" s="116"/>
      <c r="CF56" s="116"/>
      <c r="CG56" s="116"/>
      <c r="CH56" s="116"/>
      <c r="CI56" s="116"/>
      <c r="CJ56" s="116"/>
      <c r="CK56" s="116"/>
      <c r="CL56" s="116"/>
      <c r="CM56" s="116"/>
      <c r="CN56" s="116"/>
      <c r="CO56" s="116"/>
      <c r="CP56" s="116"/>
      <c r="CQ56" s="116"/>
      <c r="CR56" s="116"/>
      <c r="CS56" s="116"/>
      <c r="CT56" s="116"/>
      <c r="CU56" s="116"/>
      <c r="CV56" s="116"/>
      <c r="CW56" s="116"/>
      <c r="CX56" s="116"/>
      <c r="CY56" s="116"/>
      <c r="CZ56" s="116"/>
      <c r="DA56" s="116"/>
      <c r="DB56" s="116"/>
      <c r="DC56" s="116"/>
      <c r="DD56" s="116"/>
      <c r="DE56" s="116"/>
      <c r="DF56" s="116"/>
      <c r="DG56" s="116"/>
      <c r="DH56" s="116"/>
      <c r="DI56" s="116"/>
      <c r="DJ56" s="116"/>
      <c r="DK56" s="116"/>
      <c r="DL56" s="116"/>
      <c r="DM56" s="116"/>
      <c r="DN56" s="116"/>
      <c r="DO56" s="116"/>
      <c r="DP56" s="116"/>
      <c r="DQ56" s="116"/>
      <c r="DR56" s="116"/>
      <c r="DS56" s="116"/>
      <c r="DT56" s="116"/>
      <c r="DU56" s="116"/>
      <c r="DV56" s="116"/>
      <c r="DW56" s="116"/>
      <c r="DX56" s="116"/>
      <c r="DY56" s="116"/>
      <c r="DZ56" s="116"/>
      <c r="EA56" s="116"/>
      <c r="EB56" s="116"/>
      <c r="EC56" s="116"/>
      <c r="ED56" s="116"/>
      <c r="EE56" s="116"/>
      <c r="EF56" s="116"/>
      <c r="EG56" s="116"/>
      <c r="EH56" s="116"/>
      <c r="EI56" s="116"/>
      <c r="EJ56" s="116"/>
      <c r="EK56" s="116"/>
      <c r="EL56" s="116"/>
      <c r="EM56" s="116"/>
      <c r="EN56" s="116"/>
      <c r="EO56" s="116"/>
      <c r="EP56" s="116"/>
      <c r="EQ56" s="116"/>
      <c r="ER56" s="116"/>
      <c r="ES56" s="116"/>
      <c r="ET56" s="116"/>
      <c r="EU56" s="116"/>
      <c r="EV56" s="116"/>
      <c r="EW56" s="116"/>
      <c r="EX56" s="116"/>
      <c r="EY56" s="116"/>
      <c r="EZ56" s="116"/>
      <c r="FA56" s="116"/>
      <c r="FB56" s="116"/>
      <c r="FC56" s="116"/>
      <c r="FD56" s="116"/>
      <c r="FE56" s="116"/>
      <c r="FF56" s="116"/>
      <c r="FG56" s="116"/>
      <c r="FH56" s="116"/>
      <c r="FI56" s="116"/>
      <c r="FJ56" s="116"/>
      <c r="FK56" s="116"/>
      <c r="FL56" s="116"/>
      <c r="FM56" s="116"/>
      <c r="FN56" s="116"/>
      <c r="FO56" s="116"/>
      <c r="FP56" s="116"/>
      <c r="FQ56" s="116"/>
      <c r="FR56" s="116"/>
      <c r="FS56" s="116"/>
      <c r="FT56" s="116"/>
      <c r="FU56" s="116"/>
      <c r="FV56" s="116"/>
      <c r="FW56" s="116"/>
      <c r="FX56" s="116"/>
      <c r="FY56" s="116"/>
      <c r="FZ56" s="116"/>
      <c r="GA56" s="116"/>
      <c r="GB56" s="116"/>
      <c r="GC56" s="116"/>
      <c r="GD56" s="116"/>
      <c r="GE56" s="116"/>
      <c r="GF56" s="116"/>
      <c r="GG56" s="116"/>
      <c r="GH56" s="116"/>
      <c r="GI56" s="116"/>
      <c r="GJ56" s="116"/>
      <c r="GK56" s="116"/>
      <c r="GL56" s="116"/>
      <c r="GM56" s="116"/>
      <c r="GN56" s="116"/>
      <c r="GO56" s="116"/>
      <c r="GP56" s="116"/>
      <c r="GQ56" s="116"/>
      <c r="GR56" s="116"/>
      <c r="GS56" s="116"/>
      <c r="GT56" s="116"/>
      <c r="GU56" s="116"/>
      <c r="GV56" s="116"/>
      <c r="GW56" s="116"/>
      <c r="GX56" s="116"/>
      <c r="GY56" s="116"/>
      <c r="GZ56" s="116"/>
      <c r="HA56" s="116"/>
      <c r="HB56" s="116"/>
      <c r="HC56" s="116"/>
      <c r="HD56" s="116"/>
      <c r="HE56" s="116"/>
      <c r="HF56" s="116"/>
      <c r="HG56" s="116"/>
      <c r="HH56" s="116"/>
      <c r="HI56" s="116"/>
      <c r="HJ56" s="116"/>
      <c r="HK56" s="116"/>
      <c r="HL56" s="116"/>
      <c r="HM56" s="116"/>
      <c r="HN56" s="116"/>
      <c r="HO56" s="116"/>
      <c r="HP56" s="116"/>
      <c r="HQ56" s="116"/>
      <c r="HR56" s="116"/>
      <c r="HS56" s="116"/>
      <c r="HT56" s="116"/>
      <c r="HU56" s="116"/>
      <c r="HV56" s="116"/>
      <c r="HW56" s="116"/>
      <c r="HX56" s="116"/>
      <c r="HY56" s="116"/>
      <c r="HZ56" s="116"/>
      <c r="IA56" s="116"/>
      <c r="IB56" s="116"/>
      <c r="IC56" s="116"/>
      <c r="ID56" s="116"/>
      <c r="IE56" s="116"/>
      <c r="IF56" s="116"/>
      <c r="IG56" s="116"/>
      <c r="IH56" s="116"/>
      <c r="II56" s="116"/>
      <c r="IJ56" s="116"/>
      <c r="IK56" s="116"/>
      <c r="IL56" s="116"/>
      <c r="IM56" s="116"/>
      <c r="IN56" s="116"/>
      <c r="IO56" s="116"/>
      <c r="IP56" s="116"/>
      <c r="IQ56" s="116"/>
    </row>
    <row r="57" s="128" customFormat="1" ht="16.5" customHeight="1" spans="1:251">
      <c r="A57" s="119"/>
      <c r="B57" s="121"/>
      <c r="C57" s="121"/>
      <c r="D57" s="121"/>
      <c r="E57" s="121"/>
      <c r="F57" s="125"/>
      <c r="G57" s="125"/>
      <c r="H57" s="125"/>
      <c r="I57" s="125"/>
      <c r="J57" s="125"/>
      <c r="K57" s="125"/>
      <c r="L57" s="125"/>
      <c r="M57" s="125"/>
      <c r="N57" s="125"/>
      <c r="O57" s="125"/>
      <c r="P57" s="125"/>
      <c r="Q57" s="125"/>
      <c r="R57" s="125"/>
      <c r="S57" s="125"/>
      <c r="T57" s="125"/>
      <c r="U57" s="125"/>
      <c r="V57" s="125"/>
      <c r="W57" s="125"/>
      <c r="X57" s="125"/>
      <c r="Y57" s="125"/>
      <c r="Z57" s="125"/>
      <c r="AA57" s="125"/>
      <c r="AB57" s="125"/>
      <c r="AC57" s="125"/>
      <c r="AD57" s="125"/>
      <c r="AE57" s="125"/>
      <c r="AF57" s="125"/>
      <c r="AG57" s="125"/>
      <c r="AH57" s="125"/>
      <c r="AI57" s="125"/>
      <c r="AJ57" s="125"/>
      <c r="AK57" s="125"/>
      <c r="AL57" s="125"/>
      <c r="AM57" s="125"/>
      <c r="AN57" s="125"/>
      <c r="AO57" s="125"/>
      <c r="AP57" s="125"/>
      <c r="AQ57" s="125"/>
      <c r="AR57" s="125"/>
      <c r="AS57" s="125"/>
      <c r="AT57" s="125"/>
      <c r="AU57" s="125"/>
      <c r="AV57" s="125"/>
      <c r="AW57" s="125"/>
      <c r="AX57" s="125"/>
      <c r="AY57" s="125"/>
      <c r="AZ57" s="125"/>
      <c r="BA57" s="125"/>
      <c r="BB57" s="125"/>
      <c r="BC57" s="125"/>
      <c r="BD57" s="125"/>
      <c r="BE57" s="125"/>
      <c r="BF57" s="125"/>
      <c r="BG57" s="125"/>
      <c r="BH57" s="125"/>
      <c r="BI57" s="125"/>
      <c r="BJ57" s="125"/>
      <c r="BK57" s="125"/>
      <c r="BL57" s="125"/>
      <c r="BM57" s="125"/>
      <c r="BN57" s="125"/>
      <c r="BO57" s="125"/>
      <c r="BP57" s="125"/>
      <c r="BQ57" s="125"/>
      <c r="BR57" s="125"/>
      <c r="BS57" s="125"/>
      <c r="BT57" s="125"/>
      <c r="BU57" s="125"/>
      <c r="BV57" s="125"/>
      <c r="BW57" s="125"/>
      <c r="BX57" s="125"/>
      <c r="BY57" s="125"/>
      <c r="BZ57" s="125"/>
      <c r="CA57" s="125"/>
      <c r="CB57" s="125"/>
      <c r="CC57" s="125"/>
      <c r="CD57" s="125"/>
      <c r="CE57" s="125"/>
      <c r="CF57" s="125"/>
      <c r="CG57" s="125"/>
      <c r="CH57" s="125"/>
      <c r="CI57" s="125"/>
      <c r="CJ57" s="125"/>
      <c r="CK57" s="125"/>
      <c r="CL57" s="125"/>
      <c r="CM57" s="125"/>
      <c r="CN57" s="125"/>
      <c r="CO57" s="125"/>
      <c r="CP57" s="125"/>
      <c r="CQ57" s="125"/>
      <c r="CR57" s="125"/>
      <c r="CS57" s="125"/>
      <c r="CT57" s="125"/>
      <c r="CU57" s="125"/>
      <c r="CV57" s="125"/>
      <c r="CW57" s="125"/>
      <c r="CX57" s="125"/>
      <c r="CY57" s="125"/>
      <c r="CZ57" s="125"/>
      <c r="DA57" s="125"/>
      <c r="DB57" s="125"/>
      <c r="DC57" s="125"/>
      <c r="DD57" s="125"/>
      <c r="DE57" s="125"/>
      <c r="DF57" s="125"/>
      <c r="DG57" s="125"/>
      <c r="DH57" s="125"/>
      <c r="DI57" s="125"/>
      <c r="DJ57" s="125"/>
      <c r="DK57" s="125"/>
      <c r="DL57" s="125"/>
      <c r="DM57" s="125"/>
      <c r="DN57" s="125"/>
      <c r="DO57" s="125"/>
      <c r="DP57" s="125"/>
      <c r="DQ57" s="125"/>
      <c r="DR57" s="125"/>
      <c r="DS57" s="125"/>
      <c r="DT57" s="125"/>
      <c r="DU57" s="125"/>
      <c r="DV57" s="125"/>
      <c r="DW57" s="125"/>
      <c r="DX57" s="125"/>
      <c r="DY57" s="125"/>
      <c r="DZ57" s="125"/>
      <c r="EA57" s="125"/>
      <c r="EB57" s="125"/>
      <c r="EC57" s="125"/>
      <c r="ED57" s="125"/>
      <c r="EE57" s="125"/>
      <c r="EF57" s="125"/>
      <c r="EG57" s="125"/>
      <c r="EH57" s="125"/>
      <c r="EI57" s="125"/>
      <c r="EJ57" s="125"/>
      <c r="EK57" s="125"/>
      <c r="EL57" s="125"/>
      <c r="EM57" s="125"/>
      <c r="EN57" s="125"/>
      <c r="EO57" s="125"/>
      <c r="EP57" s="125"/>
      <c r="EQ57" s="125"/>
      <c r="ER57" s="125"/>
      <c r="ES57" s="125"/>
      <c r="ET57" s="125"/>
      <c r="EU57" s="125"/>
      <c r="EV57" s="125"/>
      <c r="EW57" s="125"/>
      <c r="EX57" s="125"/>
      <c r="EY57" s="125"/>
      <c r="EZ57" s="125"/>
      <c r="FA57" s="125"/>
      <c r="FB57" s="125"/>
      <c r="FC57" s="125"/>
      <c r="FD57" s="125"/>
      <c r="FE57" s="125"/>
      <c r="FF57" s="125"/>
      <c r="FG57" s="125"/>
      <c r="FH57" s="125"/>
      <c r="FI57" s="125"/>
      <c r="FJ57" s="125"/>
      <c r="FK57" s="125"/>
      <c r="FL57" s="125"/>
      <c r="FM57" s="125"/>
      <c r="FN57" s="125"/>
      <c r="FO57" s="125"/>
      <c r="FP57" s="125"/>
      <c r="FQ57" s="125"/>
      <c r="FR57" s="125"/>
      <c r="FS57" s="125"/>
      <c r="FT57" s="125"/>
      <c r="FU57" s="125"/>
      <c r="FV57" s="125"/>
      <c r="FW57" s="125"/>
      <c r="FX57" s="125"/>
      <c r="FY57" s="125"/>
      <c r="FZ57" s="125"/>
      <c r="GA57" s="125"/>
      <c r="GB57" s="125"/>
      <c r="GC57" s="125"/>
      <c r="GD57" s="125"/>
      <c r="GE57" s="125"/>
      <c r="GF57" s="125"/>
      <c r="GG57" s="125"/>
      <c r="GH57" s="125"/>
      <c r="GI57" s="125"/>
      <c r="GJ57" s="125"/>
      <c r="GK57" s="125"/>
      <c r="GL57" s="125"/>
      <c r="GM57" s="125"/>
      <c r="GN57" s="125"/>
      <c r="GO57" s="125"/>
      <c r="GP57" s="125"/>
      <c r="GQ57" s="125"/>
      <c r="GR57" s="125"/>
      <c r="GS57" s="125"/>
      <c r="GT57" s="125"/>
      <c r="GU57" s="125"/>
      <c r="GV57" s="125"/>
      <c r="GW57" s="125"/>
      <c r="GX57" s="125"/>
      <c r="GY57" s="125"/>
      <c r="GZ57" s="125"/>
      <c r="HA57" s="125"/>
      <c r="HB57" s="125"/>
      <c r="HC57" s="125"/>
      <c r="HD57" s="125"/>
      <c r="HE57" s="125"/>
      <c r="HF57" s="125"/>
      <c r="HG57" s="125"/>
      <c r="HH57" s="125"/>
      <c r="HI57" s="125"/>
      <c r="HJ57" s="125"/>
      <c r="HK57" s="125"/>
      <c r="HL57" s="125"/>
      <c r="HM57" s="125"/>
      <c r="HN57" s="125"/>
      <c r="HO57" s="125"/>
      <c r="HP57" s="125"/>
      <c r="HQ57" s="125"/>
      <c r="HR57" s="125"/>
      <c r="HS57" s="125"/>
      <c r="HT57" s="125"/>
      <c r="HU57" s="125"/>
      <c r="HV57" s="125"/>
      <c r="HW57" s="125"/>
      <c r="HX57" s="125"/>
      <c r="HY57" s="125"/>
      <c r="HZ57" s="125"/>
      <c r="IA57" s="125"/>
      <c r="IB57" s="125"/>
      <c r="IC57" s="125"/>
      <c r="ID57" s="125"/>
      <c r="IE57" s="125"/>
      <c r="IF57" s="125"/>
      <c r="IG57" s="125"/>
      <c r="IH57" s="125"/>
      <c r="II57" s="125"/>
      <c r="IJ57" s="125"/>
      <c r="IK57" s="125"/>
      <c r="IL57" s="125"/>
      <c r="IM57" s="125"/>
      <c r="IN57" s="125"/>
      <c r="IO57" s="125"/>
      <c r="IP57" s="125"/>
      <c r="IQ57" s="125"/>
    </row>
    <row r="58" s="113" customFormat="1" ht="16.5" customHeight="1" spans="1:251">
      <c r="A58" s="119">
        <v>1020403</v>
      </c>
      <c r="B58" s="120" t="s">
        <v>292</v>
      </c>
      <c r="C58" s="121"/>
      <c r="D58" s="121"/>
      <c r="E58" s="121"/>
      <c r="F58" s="116"/>
      <c r="G58" s="116"/>
      <c r="H58" s="116"/>
      <c r="I58" s="116"/>
      <c r="J58" s="116"/>
      <c r="K58" s="116"/>
      <c r="L58" s="116"/>
      <c r="M58" s="116"/>
      <c r="N58" s="116"/>
      <c r="O58" s="116"/>
      <c r="P58" s="116"/>
      <c r="Q58" s="116"/>
      <c r="R58" s="116"/>
      <c r="S58" s="116"/>
      <c r="T58" s="116"/>
      <c r="U58" s="116"/>
      <c r="V58" s="116"/>
      <c r="W58" s="116"/>
      <c r="X58" s="116"/>
      <c r="Y58" s="116"/>
      <c r="Z58" s="116"/>
      <c r="AA58" s="116"/>
      <c r="AB58" s="116"/>
      <c r="AC58" s="116"/>
      <c r="AD58" s="116"/>
      <c r="AE58" s="116"/>
      <c r="AF58" s="116"/>
      <c r="AG58" s="116"/>
      <c r="AH58" s="116"/>
      <c r="AI58" s="116"/>
      <c r="AJ58" s="116"/>
      <c r="AK58" s="116"/>
      <c r="AL58" s="116"/>
      <c r="AM58" s="116"/>
      <c r="AN58" s="116"/>
      <c r="AO58" s="116"/>
      <c r="AP58" s="116"/>
      <c r="AQ58" s="116"/>
      <c r="AR58" s="116"/>
      <c r="AS58" s="116"/>
      <c r="AT58" s="116"/>
      <c r="AU58" s="116"/>
      <c r="AV58" s="116"/>
      <c r="AW58" s="116"/>
      <c r="AX58" s="116"/>
      <c r="AY58" s="116"/>
      <c r="AZ58" s="116"/>
      <c r="BA58" s="116"/>
      <c r="BB58" s="116"/>
      <c r="BC58" s="116"/>
      <c r="BD58" s="116"/>
      <c r="BE58" s="116"/>
      <c r="BF58" s="116"/>
      <c r="BG58" s="116"/>
      <c r="BH58" s="116"/>
      <c r="BI58" s="116"/>
      <c r="BJ58" s="116"/>
      <c r="BK58" s="116"/>
      <c r="BL58" s="116"/>
      <c r="BM58" s="116"/>
      <c r="BN58" s="116"/>
      <c r="BO58" s="116"/>
      <c r="BP58" s="116"/>
      <c r="BQ58" s="116"/>
      <c r="BR58" s="116"/>
      <c r="BS58" s="116"/>
      <c r="BT58" s="116"/>
      <c r="BU58" s="116"/>
      <c r="BV58" s="116"/>
      <c r="BW58" s="116"/>
      <c r="BX58" s="116"/>
      <c r="BY58" s="116"/>
      <c r="BZ58" s="116"/>
      <c r="CA58" s="116"/>
      <c r="CB58" s="116"/>
      <c r="CC58" s="116"/>
      <c r="CD58" s="116"/>
      <c r="CE58" s="116"/>
      <c r="CF58" s="116"/>
      <c r="CG58" s="116"/>
      <c r="CH58" s="116"/>
      <c r="CI58" s="116"/>
      <c r="CJ58" s="116"/>
      <c r="CK58" s="116"/>
      <c r="CL58" s="116"/>
      <c r="CM58" s="116"/>
      <c r="CN58" s="116"/>
      <c r="CO58" s="116"/>
      <c r="CP58" s="116"/>
      <c r="CQ58" s="116"/>
      <c r="CR58" s="116"/>
      <c r="CS58" s="116"/>
      <c r="CT58" s="116"/>
      <c r="CU58" s="116"/>
      <c r="CV58" s="116"/>
      <c r="CW58" s="116"/>
      <c r="CX58" s="116"/>
      <c r="CY58" s="116"/>
      <c r="CZ58" s="116"/>
      <c r="DA58" s="116"/>
      <c r="DB58" s="116"/>
      <c r="DC58" s="116"/>
      <c r="DD58" s="116"/>
      <c r="DE58" s="116"/>
      <c r="DF58" s="116"/>
      <c r="DG58" s="116"/>
      <c r="DH58" s="116"/>
      <c r="DI58" s="116"/>
      <c r="DJ58" s="116"/>
      <c r="DK58" s="116"/>
      <c r="DL58" s="116"/>
      <c r="DM58" s="116"/>
      <c r="DN58" s="116"/>
      <c r="DO58" s="116"/>
      <c r="DP58" s="116"/>
      <c r="DQ58" s="116"/>
      <c r="DR58" s="116"/>
      <c r="DS58" s="116"/>
      <c r="DT58" s="116"/>
      <c r="DU58" s="116"/>
      <c r="DV58" s="116"/>
      <c r="DW58" s="116"/>
      <c r="DX58" s="116"/>
      <c r="DY58" s="116"/>
      <c r="DZ58" s="116"/>
      <c r="EA58" s="116"/>
      <c r="EB58" s="116"/>
      <c r="EC58" s="116"/>
      <c r="ED58" s="116"/>
      <c r="EE58" s="116"/>
      <c r="EF58" s="116"/>
      <c r="EG58" s="116"/>
      <c r="EH58" s="116"/>
      <c r="EI58" s="116"/>
      <c r="EJ58" s="116"/>
      <c r="EK58" s="116"/>
      <c r="EL58" s="116"/>
      <c r="EM58" s="116"/>
      <c r="EN58" s="116"/>
      <c r="EO58" s="116"/>
      <c r="EP58" s="116"/>
      <c r="EQ58" s="116"/>
      <c r="ER58" s="116"/>
      <c r="ES58" s="116"/>
      <c r="ET58" s="116"/>
      <c r="EU58" s="116"/>
      <c r="EV58" s="116"/>
      <c r="EW58" s="116"/>
      <c r="EX58" s="116"/>
      <c r="EY58" s="116"/>
      <c r="EZ58" s="116"/>
      <c r="FA58" s="116"/>
      <c r="FB58" s="116"/>
      <c r="FC58" s="116"/>
      <c r="FD58" s="116"/>
      <c r="FE58" s="116"/>
      <c r="FF58" s="116"/>
      <c r="FG58" s="116"/>
      <c r="FH58" s="116"/>
      <c r="FI58" s="116"/>
      <c r="FJ58" s="116"/>
      <c r="FK58" s="116"/>
      <c r="FL58" s="116"/>
      <c r="FM58" s="116"/>
      <c r="FN58" s="116"/>
      <c r="FO58" s="116"/>
      <c r="FP58" s="116"/>
      <c r="FQ58" s="116"/>
      <c r="FR58" s="116"/>
      <c r="FS58" s="116"/>
      <c r="FT58" s="116"/>
      <c r="FU58" s="116"/>
      <c r="FV58" s="116"/>
      <c r="FW58" s="116"/>
      <c r="FX58" s="116"/>
      <c r="FY58" s="116"/>
      <c r="FZ58" s="116"/>
      <c r="GA58" s="116"/>
      <c r="GB58" s="116"/>
      <c r="GC58" s="116"/>
      <c r="GD58" s="116"/>
      <c r="GE58" s="116"/>
      <c r="GF58" s="116"/>
      <c r="GG58" s="116"/>
      <c r="GH58" s="116"/>
      <c r="GI58" s="116"/>
      <c r="GJ58" s="116"/>
      <c r="GK58" s="116"/>
      <c r="GL58" s="116"/>
      <c r="GM58" s="116"/>
      <c r="GN58" s="116"/>
      <c r="GO58" s="116"/>
      <c r="GP58" s="116"/>
      <c r="GQ58" s="116"/>
      <c r="GR58" s="116"/>
      <c r="GS58" s="116"/>
      <c r="GT58" s="116"/>
      <c r="GU58" s="116"/>
      <c r="GV58" s="116"/>
      <c r="GW58" s="116"/>
      <c r="GX58" s="116"/>
      <c r="GY58" s="116"/>
      <c r="GZ58" s="116"/>
      <c r="HA58" s="116"/>
      <c r="HB58" s="116"/>
      <c r="HC58" s="116"/>
      <c r="HD58" s="116"/>
      <c r="HE58" s="116"/>
      <c r="HF58" s="116"/>
      <c r="HG58" s="116"/>
      <c r="HH58" s="116"/>
      <c r="HI58" s="116"/>
      <c r="HJ58" s="116"/>
      <c r="HK58" s="116"/>
      <c r="HL58" s="116"/>
      <c r="HM58" s="116"/>
      <c r="HN58" s="116"/>
      <c r="HO58" s="116"/>
      <c r="HP58" s="116"/>
      <c r="HQ58" s="116"/>
      <c r="HR58" s="116"/>
      <c r="HS58" s="116"/>
      <c r="HT58" s="116"/>
      <c r="HU58" s="116"/>
      <c r="HV58" s="116"/>
      <c r="HW58" s="116"/>
      <c r="HX58" s="116"/>
      <c r="HY58" s="116"/>
      <c r="HZ58" s="116"/>
      <c r="IA58" s="116"/>
      <c r="IB58" s="116"/>
      <c r="IC58" s="116"/>
      <c r="ID58" s="116"/>
      <c r="IE58" s="116"/>
      <c r="IF58" s="116"/>
      <c r="IG58" s="116"/>
      <c r="IH58" s="116"/>
      <c r="II58" s="116"/>
      <c r="IJ58" s="116"/>
      <c r="IK58" s="116"/>
      <c r="IL58" s="116"/>
      <c r="IM58" s="116"/>
      <c r="IN58" s="116"/>
      <c r="IO58" s="116"/>
      <c r="IP58" s="116"/>
      <c r="IQ58" s="116"/>
    </row>
    <row r="59" s="113" customFormat="1" ht="16.5" customHeight="1" spans="1:251">
      <c r="A59" s="119"/>
      <c r="B59" s="121"/>
      <c r="C59" s="121"/>
      <c r="D59" s="121"/>
      <c r="E59" s="121"/>
      <c r="F59" s="116"/>
      <c r="G59" s="116"/>
      <c r="H59" s="116"/>
      <c r="I59" s="116"/>
      <c r="J59" s="116"/>
      <c r="K59" s="116"/>
      <c r="L59" s="116"/>
      <c r="M59" s="116"/>
      <c r="N59" s="116"/>
      <c r="O59" s="116"/>
      <c r="P59" s="116"/>
      <c r="Q59" s="116"/>
      <c r="R59" s="116"/>
      <c r="S59" s="116"/>
      <c r="T59" s="116"/>
      <c r="U59" s="116"/>
      <c r="V59" s="116"/>
      <c r="W59" s="116"/>
      <c r="X59" s="116"/>
      <c r="Y59" s="116"/>
      <c r="Z59" s="116"/>
      <c r="AA59" s="116"/>
      <c r="AB59" s="116"/>
      <c r="AC59" s="116"/>
      <c r="AD59" s="116"/>
      <c r="AE59" s="116"/>
      <c r="AF59" s="116"/>
      <c r="AG59" s="116"/>
      <c r="AH59" s="116"/>
      <c r="AI59" s="116"/>
      <c r="AJ59" s="116"/>
      <c r="AK59" s="116"/>
      <c r="AL59" s="116"/>
      <c r="AM59" s="116"/>
      <c r="AN59" s="116"/>
      <c r="AO59" s="116"/>
      <c r="AP59" s="116"/>
      <c r="AQ59" s="116"/>
      <c r="AR59" s="116"/>
      <c r="AS59" s="116"/>
      <c r="AT59" s="116"/>
      <c r="AU59" s="116"/>
      <c r="AV59" s="116"/>
      <c r="AW59" s="116"/>
      <c r="AX59" s="116"/>
      <c r="AY59" s="116"/>
      <c r="AZ59" s="116"/>
      <c r="BA59" s="116"/>
      <c r="BB59" s="116"/>
      <c r="BC59" s="116"/>
      <c r="BD59" s="116"/>
      <c r="BE59" s="116"/>
      <c r="BF59" s="116"/>
      <c r="BG59" s="116"/>
      <c r="BH59" s="116"/>
      <c r="BI59" s="116"/>
      <c r="BJ59" s="116"/>
      <c r="BK59" s="116"/>
      <c r="BL59" s="116"/>
      <c r="BM59" s="116"/>
      <c r="BN59" s="116"/>
      <c r="BO59" s="116"/>
      <c r="BP59" s="116"/>
      <c r="BQ59" s="116"/>
      <c r="BR59" s="116"/>
      <c r="BS59" s="116"/>
      <c r="BT59" s="116"/>
      <c r="BU59" s="116"/>
      <c r="BV59" s="116"/>
      <c r="BW59" s="116"/>
      <c r="BX59" s="116"/>
      <c r="BY59" s="116"/>
      <c r="BZ59" s="116"/>
      <c r="CA59" s="116"/>
      <c r="CB59" s="116"/>
      <c r="CC59" s="116"/>
      <c r="CD59" s="116"/>
      <c r="CE59" s="116"/>
      <c r="CF59" s="116"/>
      <c r="CG59" s="116"/>
      <c r="CH59" s="116"/>
      <c r="CI59" s="116"/>
      <c r="CJ59" s="116"/>
      <c r="CK59" s="116"/>
      <c r="CL59" s="116"/>
      <c r="CM59" s="116"/>
      <c r="CN59" s="116"/>
      <c r="CO59" s="116"/>
      <c r="CP59" s="116"/>
      <c r="CQ59" s="116"/>
      <c r="CR59" s="116"/>
      <c r="CS59" s="116"/>
      <c r="CT59" s="116"/>
      <c r="CU59" s="116"/>
      <c r="CV59" s="116"/>
      <c r="CW59" s="116"/>
      <c r="CX59" s="116"/>
      <c r="CY59" s="116"/>
      <c r="CZ59" s="116"/>
      <c r="DA59" s="116"/>
      <c r="DB59" s="116"/>
      <c r="DC59" s="116"/>
      <c r="DD59" s="116"/>
      <c r="DE59" s="116"/>
      <c r="DF59" s="116"/>
      <c r="DG59" s="116"/>
      <c r="DH59" s="116"/>
      <c r="DI59" s="116"/>
      <c r="DJ59" s="116"/>
      <c r="DK59" s="116"/>
      <c r="DL59" s="116"/>
      <c r="DM59" s="116"/>
      <c r="DN59" s="116"/>
      <c r="DO59" s="116"/>
      <c r="DP59" s="116"/>
      <c r="DQ59" s="116"/>
      <c r="DR59" s="116"/>
      <c r="DS59" s="116"/>
      <c r="DT59" s="116"/>
      <c r="DU59" s="116"/>
      <c r="DV59" s="116"/>
      <c r="DW59" s="116"/>
      <c r="DX59" s="116"/>
      <c r="DY59" s="116"/>
      <c r="DZ59" s="116"/>
      <c r="EA59" s="116"/>
      <c r="EB59" s="116"/>
      <c r="EC59" s="116"/>
      <c r="ED59" s="116"/>
      <c r="EE59" s="116"/>
      <c r="EF59" s="116"/>
      <c r="EG59" s="116"/>
      <c r="EH59" s="116"/>
      <c r="EI59" s="116"/>
      <c r="EJ59" s="116"/>
      <c r="EK59" s="116"/>
      <c r="EL59" s="116"/>
      <c r="EM59" s="116"/>
      <c r="EN59" s="116"/>
      <c r="EO59" s="116"/>
      <c r="EP59" s="116"/>
      <c r="EQ59" s="116"/>
      <c r="ER59" s="116"/>
      <c r="ES59" s="116"/>
      <c r="ET59" s="116"/>
      <c r="EU59" s="116"/>
      <c r="EV59" s="116"/>
      <c r="EW59" s="116"/>
      <c r="EX59" s="116"/>
      <c r="EY59" s="116"/>
      <c r="EZ59" s="116"/>
      <c r="FA59" s="116"/>
      <c r="FB59" s="116"/>
      <c r="FC59" s="116"/>
      <c r="FD59" s="116"/>
      <c r="FE59" s="116"/>
      <c r="FF59" s="116"/>
      <c r="FG59" s="116"/>
      <c r="FH59" s="116"/>
      <c r="FI59" s="116"/>
      <c r="FJ59" s="116"/>
      <c r="FK59" s="116"/>
      <c r="FL59" s="116"/>
      <c r="FM59" s="116"/>
      <c r="FN59" s="116"/>
      <c r="FO59" s="116"/>
      <c r="FP59" s="116"/>
      <c r="FQ59" s="116"/>
      <c r="FR59" s="116"/>
      <c r="FS59" s="116"/>
      <c r="FT59" s="116"/>
      <c r="FU59" s="116"/>
      <c r="FV59" s="116"/>
      <c r="FW59" s="116"/>
      <c r="FX59" s="116"/>
      <c r="FY59" s="116"/>
      <c r="FZ59" s="116"/>
      <c r="GA59" s="116"/>
      <c r="GB59" s="116"/>
      <c r="GC59" s="116"/>
      <c r="GD59" s="116"/>
      <c r="GE59" s="116"/>
      <c r="GF59" s="116"/>
      <c r="GG59" s="116"/>
      <c r="GH59" s="116"/>
      <c r="GI59" s="116"/>
      <c r="GJ59" s="116"/>
      <c r="GK59" s="116"/>
      <c r="GL59" s="116"/>
      <c r="GM59" s="116"/>
      <c r="GN59" s="116"/>
      <c r="GO59" s="116"/>
      <c r="GP59" s="116"/>
      <c r="GQ59" s="116"/>
      <c r="GR59" s="116"/>
      <c r="GS59" s="116"/>
      <c r="GT59" s="116"/>
      <c r="GU59" s="116"/>
      <c r="GV59" s="116"/>
      <c r="GW59" s="116"/>
      <c r="GX59" s="116"/>
      <c r="GY59" s="116"/>
      <c r="GZ59" s="116"/>
      <c r="HA59" s="116"/>
      <c r="HB59" s="116"/>
      <c r="HC59" s="116"/>
      <c r="HD59" s="116"/>
      <c r="HE59" s="116"/>
      <c r="HF59" s="116"/>
      <c r="HG59" s="116"/>
      <c r="HH59" s="116"/>
      <c r="HI59" s="116"/>
      <c r="HJ59" s="116"/>
      <c r="HK59" s="116"/>
      <c r="HL59" s="116"/>
      <c r="HM59" s="116"/>
      <c r="HN59" s="116"/>
      <c r="HO59" s="116"/>
      <c r="HP59" s="116"/>
      <c r="HQ59" s="116"/>
      <c r="HR59" s="116"/>
      <c r="HS59" s="116"/>
      <c r="HT59" s="116"/>
      <c r="HU59" s="116"/>
      <c r="HV59" s="116"/>
      <c r="HW59" s="116"/>
      <c r="HX59" s="116"/>
      <c r="HY59" s="116"/>
      <c r="HZ59" s="116"/>
      <c r="IA59" s="116"/>
      <c r="IB59" s="116"/>
      <c r="IC59" s="116"/>
      <c r="ID59" s="116"/>
      <c r="IE59" s="116"/>
      <c r="IF59" s="116"/>
      <c r="IG59" s="116"/>
      <c r="IH59" s="116"/>
      <c r="II59" s="116"/>
      <c r="IJ59" s="116"/>
      <c r="IK59" s="116"/>
      <c r="IL59" s="116"/>
      <c r="IM59" s="116"/>
      <c r="IN59" s="116"/>
      <c r="IO59" s="116"/>
      <c r="IP59" s="116"/>
      <c r="IQ59" s="116"/>
    </row>
    <row r="60" s="113" customFormat="1" ht="16.5" customHeight="1" spans="1:251">
      <c r="A60" s="119">
        <v>10202</v>
      </c>
      <c r="B60" s="120" t="s">
        <v>293</v>
      </c>
      <c r="C60" s="121"/>
      <c r="D60" s="121"/>
      <c r="E60" s="121"/>
      <c r="F60" s="116"/>
      <c r="G60" s="116"/>
      <c r="H60" s="116"/>
      <c r="I60" s="116"/>
      <c r="J60" s="116"/>
      <c r="K60" s="116"/>
      <c r="L60" s="116"/>
      <c r="M60" s="116"/>
      <c r="N60" s="116"/>
      <c r="O60" s="116"/>
      <c r="P60" s="116"/>
      <c r="Q60" s="116"/>
      <c r="R60" s="116"/>
      <c r="S60" s="116"/>
      <c r="T60" s="116"/>
      <c r="U60" s="116"/>
      <c r="V60" s="116"/>
      <c r="W60" s="116"/>
      <c r="X60" s="116"/>
      <c r="Y60" s="116"/>
      <c r="Z60" s="116"/>
      <c r="AA60" s="116"/>
      <c r="AB60" s="116"/>
      <c r="AC60" s="116"/>
      <c r="AD60" s="116"/>
      <c r="AE60" s="116"/>
      <c r="AF60" s="116"/>
      <c r="AG60" s="116"/>
      <c r="AH60" s="116"/>
      <c r="AI60" s="116"/>
      <c r="AJ60" s="116"/>
      <c r="AK60" s="116"/>
      <c r="AL60" s="116"/>
      <c r="AM60" s="116"/>
      <c r="AN60" s="116"/>
      <c r="AO60" s="116"/>
      <c r="AP60" s="116"/>
      <c r="AQ60" s="116"/>
      <c r="AR60" s="116"/>
      <c r="AS60" s="116"/>
      <c r="AT60" s="116"/>
      <c r="AU60" s="116"/>
      <c r="AV60" s="116"/>
      <c r="AW60" s="116"/>
      <c r="AX60" s="116"/>
      <c r="AY60" s="116"/>
      <c r="AZ60" s="116"/>
      <c r="BA60" s="116"/>
      <c r="BB60" s="116"/>
      <c r="BC60" s="116"/>
      <c r="BD60" s="116"/>
      <c r="BE60" s="116"/>
      <c r="BF60" s="116"/>
      <c r="BG60" s="116"/>
      <c r="BH60" s="116"/>
      <c r="BI60" s="116"/>
      <c r="BJ60" s="116"/>
      <c r="BK60" s="116"/>
      <c r="BL60" s="116"/>
      <c r="BM60" s="116"/>
      <c r="BN60" s="116"/>
      <c r="BO60" s="116"/>
      <c r="BP60" s="116"/>
      <c r="BQ60" s="116"/>
      <c r="BR60" s="116"/>
      <c r="BS60" s="116"/>
      <c r="BT60" s="116"/>
      <c r="BU60" s="116"/>
      <c r="BV60" s="116"/>
      <c r="BW60" s="116"/>
      <c r="BX60" s="116"/>
      <c r="BY60" s="116"/>
      <c r="BZ60" s="116"/>
      <c r="CA60" s="116"/>
      <c r="CB60" s="116"/>
      <c r="CC60" s="116"/>
      <c r="CD60" s="116"/>
      <c r="CE60" s="116"/>
      <c r="CF60" s="116"/>
      <c r="CG60" s="116"/>
      <c r="CH60" s="116"/>
      <c r="CI60" s="116"/>
      <c r="CJ60" s="116"/>
      <c r="CK60" s="116"/>
      <c r="CL60" s="116"/>
      <c r="CM60" s="116"/>
      <c r="CN60" s="116"/>
      <c r="CO60" s="116"/>
      <c r="CP60" s="116"/>
      <c r="CQ60" s="116"/>
      <c r="CR60" s="116"/>
      <c r="CS60" s="116"/>
      <c r="CT60" s="116"/>
      <c r="CU60" s="116"/>
      <c r="CV60" s="116"/>
      <c r="CW60" s="116"/>
      <c r="CX60" s="116"/>
      <c r="CY60" s="116"/>
      <c r="CZ60" s="116"/>
      <c r="DA60" s="116"/>
      <c r="DB60" s="116"/>
      <c r="DC60" s="116"/>
      <c r="DD60" s="116"/>
      <c r="DE60" s="116"/>
      <c r="DF60" s="116"/>
      <c r="DG60" s="116"/>
      <c r="DH60" s="116"/>
      <c r="DI60" s="116"/>
      <c r="DJ60" s="116"/>
      <c r="DK60" s="116"/>
      <c r="DL60" s="116"/>
      <c r="DM60" s="116"/>
      <c r="DN60" s="116"/>
      <c r="DO60" s="116"/>
      <c r="DP60" s="116"/>
      <c r="DQ60" s="116"/>
      <c r="DR60" s="116"/>
      <c r="DS60" s="116"/>
      <c r="DT60" s="116"/>
      <c r="DU60" s="116"/>
      <c r="DV60" s="116"/>
      <c r="DW60" s="116"/>
      <c r="DX60" s="116"/>
      <c r="DY60" s="116"/>
      <c r="DZ60" s="116"/>
      <c r="EA60" s="116"/>
      <c r="EB60" s="116"/>
      <c r="EC60" s="116"/>
      <c r="ED60" s="116"/>
      <c r="EE60" s="116"/>
      <c r="EF60" s="116"/>
      <c r="EG60" s="116"/>
      <c r="EH60" s="116"/>
      <c r="EI60" s="116"/>
      <c r="EJ60" s="116"/>
      <c r="EK60" s="116"/>
      <c r="EL60" s="116"/>
      <c r="EM60" s="116"/>
      <c r="EN60" s="116"/>
      <c r="EO60" s="116"/>
      <c r="EP60" s="116"/>
      <c r="EQ60" s="116"/>
      <c r="ER60" s="116"/>
      <c r="ES60" s="116"/>
      <c r="ET60" s="116"/>
      <c r="EU60" s="116"/>
      <c r="EV60" s="116"/>
      <c r="EW60" s="116"/>
      <c r="EX60" s="116"/>
      <c r="EY60" s="116"/>
      <c r="EZ60" s="116"/>
      <c r="FA60" s="116"/>
      <c r="FB60" s="116"/>
      <c r="FC60" s="116"/>
      <c r="FD60" s="116"/>
      <c r="FE60" s="116"/>
      <c r="FF60" s="116"/>
      <c r="FG60" s="116"/>
      <c r="FH60" s="116"/>
      <c r="FI60" s="116"/>
      <c r="FJ60" s="116"/>
      <c r="FK60" s="116"/>
      <c r="FL60" s="116"/>
      <c r="FM60" s="116"/>
      <c r="FN60" s="116"/>
      <c r="FO60" s="116"/>
      <c r="FP60" s="116"/>
      <c r="FQ60" s="116"/>
      <c r="FR60" s="116"/>
      <c r="FS60" s="116"/>
      <c r="FT60" s="116"/>
      <c r="FU60" s="116"/>
      <c r="FV60" s="116"/>
      <c r="FW60" s="116"/>
      <c r="FX60" s="116"/>
      <c r="FY60" s="116"/>
      <c r="FZ60" s="116"/>
      <c r="GA60" s="116"/>
      <c r="GB60" s="116"/>
      <c r="GC60" s="116"/>
      <c r="GD60" s="116"/>
      <c r="GE60" s="116"/>
      <c r="GF60" s="116"/>
      <c r="GG60" s="116"/>
      <c r="GH60" s="116"/>
      <c r="GI60" s="116"/>
      <c r="GJ60" s="116"/>
      <c r="GK60" s="116"/>
      <c r="GL60" s="116"/>
      <c r="GM60" s="116"/>
      <c r="GN60" s="116"/>
      <c r="GO60" s="116"/>
      <c r="GP60" s="116"/>
      <c r="GQ60" s="116"/>
      <c r="GR60" s="116"/>
      <c r="GS60" s="116"/>
      <c r="GT60" s="116"/>
      <c r="GU60" s="116"/>
      <c r="GV60" s="116"/>
      <c r="GW60" s="116"/>
      <c r="GX60" s="116"/>
      <c r="GY60" s="116"/>
      <c r="GZ60" s="116"/>
      <c r="HA60" s="116"/>
      <c r="HB60" s="116"/>
      <c r="HC60" s="116"/>
      <c r="HD60" s="116"/>
      <c r="HE60" s="116"/>
      <c r="HF60" s="116"/>
      <c r="HG60" s="116"/>
      <c r="HH60" s="116"/>
      <c r="HI60" s="116"/>
      <c r="HJ60" s="116"/>
      <c r="HK60" s="116"/>
      <c r="HL60" s="116"/>
      <c r="HM60" s="116"/>
      <c r="HN60" s="116"/>
      <c r="HO60" s="116"/>
      <c r="HP60" s="116"/>
      <c r="HQ60" s="116"/>
      <c r="HR60" s="116"/>
      <c r="HS60" s="116"/>
      <c r="HT60" s="116"/>
      <c r="HU60" s="116"/>
      <c r="HV60" s="116"/>
      <c r="HW60" s="116"/>
      <c r="HX60" s="116"/>
      <c r="HY60" s="116"/>
      <c r="HZ60" s="116"/>
      <c r="IA60" s="116"/>
      <c r="IB60" s="116"/>
      <c r="IC60" s="116"/>
      <c r="ID60" s="116"/>
      <c r="IE60" s="116"/>
      <c r="IF60" s="116"/>
      <c r="IG60" s="116"/>
      <c r="IH60" s="116"/>
      <c r="II60" s="116"/>
      <c r="IJ60" s="116"/>
      <c r="IK60" s="116"/>
      <c r="IL60" s="116"/>
      <c r="IM60" s="116"/>
      <c r="IN60" s="116"/>
      <c r="IO60" s="116"/>
      <c r="IP60" s="116"/>
      <c r="IQ60" s="116"/>
    </row>
    <row r="61" s="113" customFormat="1" ht="16.5" customHeight="1" spans="1:251">
      <c r="A61" s="119"/>
      <c r="B61" s="121"/>
      <c r="C61" s="121"/>
      <c r="D61" s="121"/>
      <c r="E61" s="121"/>
      <c r="F61" s="116"/>
      <c r="G61" s="116"/>
      <c r="H61" s="116"/>
      <c r="I61" s="116"/>
      <c r="J61" s="116"/>
      <c r="K61" s="116"/>
      <c r="L61" s="116"/>
      <c r="M61" s="116"/>
      <c r="N61" s="116"/>
      <c r="O61" s="116"/>
      <c r="P61" s="116"/>
      <c r="Q61" s="116"/>
      <c r="R61" s="116"/>
      <c r="S61" s="116"/>
      <c r="T61" s="116"/>
      <c r="U61" s="116"/>
      <c r="V61" s="116"/>
      <c r="W61" s="116"/>
      <c r="X61" s="116"/>
      <c r="Y61" s="116"/>
      <c r="Z61" s="116"/>
      <c r="AA61" s="116"/>
      <c r="AB61" s="116"/>
      <c r="AC61" s="116"/>
      <c r="AD61" s="116"/>
      <c r="AE61" s="116"/>
      <c r="AF61" s="116"/>
      <c r="AG61" s="116"/>
      <c r="AH61" s="116"/>
      <c r="AI61" s="116"/>
      <c r="AJ61" s="116"/>
      <c r="AK61" s="116"/>
      <c r="AL61" s="116"/>
      <c r="AM61" s="116"/>
      <c r="AN61" s="116"/>
      <c r="AO61" s="116"/>
      <c r="AP61" s="116"/>
      <c r="AQ61" s="116"/>
      <c r="AR61" s="116"/>
      <c r="AS61" s="116"/>
      <c r="AT61" s="116"/>
      <c r="AU61" s="116"/>
      <c r="AV61" s="116"/>
      <c r="AW61" s="116"/>
      <c r="AX61" s="116"/>
      <c r="AY61" s="116"/>
      <c r="AZ61" s="116"/>
      <c r="BA61" s="116"/>
      <c r="BB61" s="116"/>
      <c r="BC61" s="116"/>
      <c r="BD61" s="116"/>
      <c r="BE61" s="116"/>
      <c r="BF61" s="116"/>
      <c r="BG61" s="116"/>
      <c r="BH61" s="116"/>
      <c r="BI61" s="116"/>
      <c r="BJ61" s="116"/>
      <c r="BK61" s="116"/>
      <c r="BL61" s="116"/>
      <c r="BM61" s="116"/>
      <c r="BN61" s="116"/>
      <c r="BO61" s="116"/>
      <c r="BP61" s="116"/>
      <c r="BQ61" s="116"/>
      <c r="BR61" s="116"/>
      <c r="BS61" s="116"/>
      <c r="BT61" s="116"/>
      <c r="BU61" s="116"/>
      <c r="BV61" s="116"/>
      <c r="BW61" s="116"/>
      <c r="BX61" s="116"/>
      <c r="BY61" s="116"/>
      <c r="BZ61" s="116"/>
      <c r="CA61" s="116"/>
      <c r="CB61" s="116"/>
      <c r="CC61" s="116"/>
      <c r="CD61" s="116"/>
      <c r="CE61" s="116"/>
      <c r="CF61" s="116"/>
      <c r="CG61" s="116"/>
      <c r="CH61" s="116"/>
      <c r="CI61" s="116"/>
      <c r="CJ61" s="116"/>
      <c r="CK61" s="116"/>
      <c r="CL61" s="116"/>
      <c r="CM61" s="116"/>
      <c r="CN61" s="116"/>
      <c r="CO61" s="116"/>
      <c r="CP61" s="116"/>
      <c r="CQ61" s="116"/>
      <c r="CR61" s="116"/>
      <c r="CS61" s="116"/>
      <c r="CT61" s="116"/>
      <c r="CU61" s="116"/>
      <c r="CV61" s="116"/>
      <c r="CW61" s="116"/>
      <c r="CX61" s="116"/>
      <c r="CY61" s="116"/>
      <c r="CZ61" s="116"/>
      <c r="DA61" s="116"/>
      <c r="DB61" s="116"/>
      <c r="DC61" s="116"/>
      <c r="DD61" s="116"/>
      <c r="DE61" s="116"/>
      <c r="DF61" s="116"/>
      <c r="DG61" s="116"/>
      <c r="DH61" s="116"/>
      <c r="DI61" s="116"/>
      <c r="DJ61" s="116"/>
      <c r="DK61" s="116"/>
      <c r="DL61" s="116"/>
      <c r="DM61" s="116"/>
      <c r="DN61" s="116"/>
      <c r="DO61" s="116"/>
      <c r="DP61" s="116"/>
      <c r="DQ61" s="116"/>
      <c r="DR61" s="116"/>
      <c r="DS61" s="116"/>
      <c r="DT61" s="116"/>
      <c r="DU61" s="116"/>
      <c r="DV61" s="116"/>
      <c r="DW61" s="116"/>
      <c r="DX61" s="116"/>
      <c r="DY61" s="116"/>
      <c r="DZ61" s="116"/>
      <c r="EA61" s="116"/>
      <c r="EB61" s="116"/>
      <c r="EC61" s="116"/>
      <c r="ED61" s="116"/>
      <c r="EE61" s="116"/>
      <c r="EF61" s="116"/>
      <c r="EG61" s="116"/>
      <c r="EH61" s="116"/>
      <c r="EI61" s="116"/>
      <c r="EJ61" s="116"/>
      <c r="EK61" s="116"/>
      <c r="EL61" s="116"/>
      <c r="EM61" s="116"/>
      <c r="EN61" s="116"/>
      <c r="EO61" s="116"/>
      <c r="EP61" s="116"/>
      <c r="EQ61" s="116"/>
      <c r="ER61" s="116"/>
      <c r="ES61" s="116"/>
      <c r="ET61" s="116"/>
      <c r="EU61" s="116"/>
      <c r="EV61" s="116"/>
      <c r="EW61" s="116"/>
      <c r="EX61" s="116"/>
      <c r="EY61" s="116"/>
      <c r="EZ61" s="116"/>
      <c r="FA61" s="116"/>
      <c r="FB61" s="116"/>
      <c r="FC61" s="116"/>
      <c r="FD61" s="116"/>
      <c r="FE61" s="116"/>
      <c r="FF61" s="116"/>
      <c r="FG61" s="116"/>
      <c r="FH61" s="116"/>
      <c r="FI61" s="116"/>
      <c r="FJ61" s="116"/>
      <c r="FK61" s="116"/>
      <c r="FL61" s="116"/>
      <c r="FM61" s="116"/>
      <c r="FN61" s="116"/>
      <c r="FO61" s="116"/>
      <c r="FP61" s="116"/>
      <c r="FQ61" s="116"/>
      <c r="FR61" s="116"/>
      <c r="FS61" s="116"/>
      <c r="FT61" s="116"/>
      <c r="FU61" s="116"/>
      <c r="FV61" s="116"/>
      <c r="FW61" s="116"/>
      <c r="FX61" s="116"/>
      <c r="FY61" s="116"/>
      <c r="FZ61" s="116"/>
      <c r="GA61" s="116"/>
      <c r="GB61" s="116"/>
      <c r="GC61" s="116"/>
      <c r="GD61" s="116"/>
      <c r="GE61" s="116"/>
      <c r="GF61" s="116"/>
      <c r="GG61" s="116"/>
      <c r="GH61" s="116"/>
      <c r="GI61" s="116"/>
      <c r="GJ61" s="116"/>
      <c r="GK61" s="116"/>
      <c r="GL61" s="116"/>
      <c r="GM61" s="116"/>
      <c r="GN61" s="116"/>
      <c r="GO61" s="116"/>
      <c r="GP61" s="116"/>
      <c r="GQ61" s="116"/>
      <c r="GR61" s="116"/>
      <c r="GS61" s="116"/>
      <c r="GT61" s="116"/>
      <c r="GU61" s="116"/>
      <c r="GV61" s="116"/>
      <c r="GW61" s="116"/>
      <c r="GX61" s="116"/>
      <c r="GY61" s="116"/>
      <c r="GZ61" s="116"/>
      <c r="HA61" s="116"/>
      <c r="HB61" s="116"/>
      <c r="HC61" s="116"/>
      <c r="HD61" s="116"/>
      <c r="HE61" s="116"/>
      <c r="HF61" s="116"/>
      <c r="HG61" s="116"/>
      <c r="HH61" s="116"/>
      <c r="HI61" s="116"/>
      <c r="HJ61" s="116"/>
      <c r="HK61" s="116"/>
      <c r="HL61" s="116"/>
      <c r="HM61" s="116"/>
      <c r="HN61" s="116"/>
      <c r="HO61" s="116"/>
      <c r="HP61" s="116"/>
      <c r="HQ61" s="116"/>
      <c r="HR61" s="116"/>
      <c r="HS61" s="116"/>
      <c r="HT61" s="116"/>
      <c r="HU61" s="116"/>
      <c r="HV61" s="116"/>
      <c r="HW61" s="116"/>
      <c r="HX61" s="116"/>
      <c r="HY61" s="116"/>
      <c r="HZ61" s="116"/>
      <c r="IA61" s="116"/>
      <c r="IB61" s="116"/>
      <c r="IC61" s="116"/>
      <c r="ID61" s="116"/>
      <c r="IE61" s="116"/>
      <c r="IF61" s="116"/>
      <c r="IG61" s="116"/>
      <c r="IH61" s="116"/>
      <c r="II61" s="116"/>
      <c r="IJ61" s="116"/>
      <c r="IK61" s="116"/>
      <c r="IL61" s="116"/>
      <c r="IM61" s="116"/>
      <c r="IN61" s="116"/>
      <c r="IO61" s="116"/>
      <c r="IP61" s="116"/>
      <c r="IQ61" s="116"/>
    </row>
    <row r="62" s="113" customFormat="1" ht="16.5" customHeight="1" spans="1:251">
      <c r="A62" s="119">
        <v>1020201</v>
      </c>
      <c r="B62" s="120" t="s">
        <v>294</v>
      </c>
      <c r="C62" s="121"/>
      <c r="D62" s="121"/>
      <c r="E62" s="121"/>
      <c r="F62" s="116"/>
      <c r="G62" s="116"/>
      <c r="H62" s="116"/>
      <c r="I62" s="116"/>
      <c r="J62" s="116"/>
      <c r="K62" s="116"/>
      <c r="L62" s="116"/>
      <c r="M62" s="116"/>
      <c r="N62" s="116"/>
      <c r="O62" s="116"/>
      <c r="P62" s="116"/>
      <c r="Q62" s="116"/>
      <c r="R62" s="116"/>
      <c r="S62" s="116"/>
      <c r="T62" s="116"/>
      <c r="U62" s="116"/>
      <c r="V62" s="116"/>
      <c r="W62" s="116"/>
      <c r="X62" s="116"/>
      <c r="Y62" s="116"/>
      <c r="Z62" s="116"/>
      <c r="AA62" s="116"/>
      <c r="AB62" s="116"/>
      <c r="AC62" s="116"/>
      <c r="AD62" s="116"/>
      <c r="AE62" s="116"/>
      <c r="AF62" s="116"/>
      <c r="AG62" s="116"/>
      <c r="AH62" s="116"/>
      <c r="AI62" s="116"/>
      <c r="AJ62" s="116"/>
      <c r="AK62" s="116"/>
      <c r="AL62" s="116"/>
      <c r="AM62" s="116"/>
      <c r="AN62" s="116"/>
      <c r="AO62" s="116"/>
      <c r="AP62" s="116"/>
      <c r="AQ62" s="116"/>
      <c r="AR62" s="116"/>
      <c r="AS62" s="116"/>
      <c r="AT62" s="116"/>
      <c r="AU62" s="116"/>
      <c r="AV62" s="116"/>
      <c r="AW62" s="116"/>
      <c r="AX62" s="116"/>
      <c r="AY62" s="116"/>
      <c r="AZ62" s="116"/>
      <c r="BA62" s="116"/>
      <c r="BB62" s="116"/>
      <c r="BC62" s="116"/>
      <c r="BD62" s="116"/>
      <c r="BE62" s="116"/>
      <c r="BF62" s="116"/>
      <c r="BG62" s="116"/>
      <c r="BH62" s="116"/>
      <c r="BI62" s="116"/>
      <c r="BJ62" s="116"/>
      <c r="BK62" s="116"/>
      <c r="BL62" s="116"/>
      <c r="BM62" s="116"/>
      <c r="BN62" s="116"/>
      <c r="BO62" s="116"/>
      <c r="BP62" s="116"/>
      <c r="BQ62" s="116"/>
      <c r="BR62" s="116"/>
      <c r="BS62" s="116"/>
      <c r="BT62" s="116"/>
      <c r="BU62" s="116"/>
      <c r="BV62" s="116"/>
      <c r="BW62" s="116"/>
      <c r="BX62" s="116"/>
      <c r="BY62" s="116"/>
      <c r="BZ62" s="116"/>
      <c r="CA62" s="116"/>
      <c r="CB62" s="116"/>
      <c r="CC62" s="116"/>
      <c r="CD62" s="116"/>
      <c r="CE62" s="116"/>
      <c r="CF62" s="116"/>
      <c r="CG62" s="116"/>
      <c r="CH62" s="116"/>
      <c r="CI62" s="116"/>
      <c r="CJ62" s="116"/>
      <c r="CK62" s="116"/>
      <c r="CL62" s="116"/>
      <c r="CM62" s="116"/>
      <c r="CN62" s="116"/>
      <c r="CO62" s="116"/>
      <c r="CP62" s="116"/>
      <c r="CQ62" s="116"/>
      <c r="CR62" s="116"/>
      <c r="CS62" s="116"/>
      <c r="CT62" s="116"/>
      <c r="CU62" s="116"/>
      <c r="CV62" s="116"/>
      <c r="CW62" s="116"/>
      <c r="CX62" s="116"/>
      <c r="CY62" s="116"/>
      <c r="CZ62" s="116"/>
      <c r="DA62" s="116"/>
      <c r="DB62" s="116"/>
      <c r="DC62" s="116"/>
      <c r="DD62" s="116"/>
      <c r="DE62" s="116"/>
      <c r="DF62" s="116"/>
      <c r="DG62" s="116"/>
      <c r="DH62" s="116"/>
      <c r="DI62" s="116"/>
      <c r="DJ62" s="116"/>
      <c r="DK62" s="116"/>
      <c r="DL62" s="116"/>
      <c r="DM62" s="116"/>
      <c r="DN62" s="116"/>
      <c r="DO62" s="116"/>
      <c r="DP62" s="116"/>
      <c r="DQ62" s="116"/>
      <c r="DR62" s="116"/>
      <c r="DS62" s="116"/>
      <c r="DT62" s="116"/>
      <c r="DU62" s="116"/>
      <c r="DV62" s="116"/>
      <c r="DW62" s="116"/>
      <c r="DX62" s="116"/>
      <c r="DY62" s="116"/>
      <c r="DZ62" s="116"/>
      <c r="EA62" s="116"/>
      <c r="EB62" s="116"/>
      <c r="EC62" s="116"/>
      <c r="ED62" s="116"/>
      <c r="EE62" s="116"/>
      <c r="EF62" s="116"/>
      <c r="EG62" s="116"/>
      <c r="EH62" s="116"/>
      <c r="EI62" s="116"/>
      <c r="EJ62" s="116"/>
      <c r="EK62" s="116"/>
      <c r="EL62" s="116"/>
      <c r="EM62" s="116"/>
      <c r="EN62" s="116"/>
      <c r="EO62" s="116"/>
      <c r="EP62" s="116"/>
      <c r="EQ62" s="116"/>
      <c r="ER62" s="116"/>
      <c r="ES62" s="116"/>
      <c r="ET62" s="116"/>
      <c r="EU62" s="116"/>
      <c r="EV62" s="116"/>
      <c r="EW62" s="116"/>
      <c r="EX62" s="116"/>
      <c r="EY62" s="116"/>
      <c r="EZ62" s="116"/>
      <c r="FA62" s="116"/>
      <c r="FB62" s="116"/>
      <c r="FC62" s="116"/>
      <c r="FD62" s="116"/>
      <c r="FE62" s="116"/>
      <c r="FF62" s="116"/>
      <c r="FG62" s="116"/>
      <c r="FH62" s="116"/>
      <c r="FI62" s="116"/>
      <c r="FJ62" s="116"/>
      <c r="FK62" s="116"/>
      <c r="FL62" s="116"/>
      <c r="FM62" s="116"/>
      <c r="FN62" s="116"/>
      <c r="FO62" s="116"/>
      <c r="FP62" s="116"/>
      <c r="FQ62" s="116"/>
      <c r="FR62" s="116"/>
      <c r="FS62" s="116"/>
      <c r="FT62" s="116"/>
      <c r="FU62" s="116"/>
      <c r="FV62" s="116"/>
      <c r="FW62" s="116"/>
      <c r="FX62" s="116"/>
      <c r="FY62" s="116"/>
      <c r="FZ62" s="116"/>
      <c r="GA62" s="116"/>
      <c r="GB62" s="116"/>
      <c r="GC62" s="116"/>
      <c r="GD62" s="116"/>
      <c r="GE62" s="116"/>
      <c r="GF62" s="116"/>
      <c r="GG62" s="116"/>
      <c r="GH62" s="116"/>
      <c r="GI62" s="116"/>
      <c r="GJ62" s="116"/>
      <c r="GK62" s="116"/>
      <c r="GL62" s="116"/>
      <c r="GM62" s="116"/>
      <c r="GN62" s="116"/>
      <c r="GO62" s="116"/>
      <c r="GP62" s="116"/>
      <c r="GQ62" s="116"/>
      <c r="GR62" s="116"/>
      <c r="GS62" s="116"/>
      <c r="GT62" s="116"/>
      <c r="GU62" s="116"/>
      <c r="GV62" s="116"/>
      <c r="GW62" s="116"/>
      <c r="GX62" s="116"/>
      <c r="GY62" s="116"/>
      <c r="GZ62" s="116"/>
      <c r="HA62" s="116"/>
      <c r="HB62" s="116"/>
      <c r="HC62" s="116"/>
      <c r="HD62" s="116"/>
      <c r="HE62" s="116"/>
      <c r="HF62" s="116"/>
      <c r="HG62" s="116"/>
      <c r="HH62" s="116"/>
      <c r="HI62" s="116"/>
      <c r="HJ62" s="116"/>
      <c r="HK62" s="116"/>
      <c r="HL62" s="116"/>
      <c r="HM62" s="116"/>
      <c r="HN62" s="116"/>
      <c r="HO62" s="116"/>
      <c r="HP62" s="116"/>
      <c r="HQ62" s="116"/>
      <c r="HR62" s="116"/>
      <c r="HS62" s="116"/>
      <c r="HT62" s="116"/>
      <c r="HU62" s="116"/>
      <c r="HV62" s="116"/>
      <c r="HW62" s="116"/>
      <c r="HX62" s="116"/>
      <c r="HY62" s="116"/>
      <c r="HZ62" s="116"/>
      <c r="IA62" s="116"/>
      <c r="IB62" s="116"/>
      <c r="IC62" s="116"/>
      <c r="ID62" s="116"/>
      <c r="IE62" s="116"/>
      <c r="IF62" s="116"/>
      <c r="IG62" s="116"/>
      <c r="IH62" s="116"/>
      <c r="II62" s="116"/>
      <c r="IJ62" s="116"/>
      <c r="IK62" s="116"/>
      <c r="IL62" s="116"/>
      <c r="IM62" s="116"/>
      <c r="IN62" s="116"/>
      <c r="IO62" s="116"/>
      <c r="IP62" s="116"/>
      <c r="IQ62" s="116"/>
    </row>
    <row r="63" s="113" customFormat="1" ht="16.5" customHeight="1" spans="1:251">
      <c r="A63" s="119"/>
      <c r="B63" s="121"/>
      <c r="C63" s="121"/>
      <c r="D63" s="121"/>
      <c r="E63" s="121"/>
      <c r="F63" s="116"/>
      <c r="G63" s="116"/>
      <c r="H63" s="116"/>
      <c r="I63" s="116"/>
      <c r="J63" s="116"/>
      <c r="K63" s="116"/>
      <c r="L63" s="116"/>
      <c r="M63" s="116"/>
      <c r="N63" s="116"/>
      <c r="O63" s="116"/>
      <c r="P63" s="116"/>
      <c r="Q63" s="116"/>
      <c r="R63" s="116"/>
      <c r="S63" s="116"/>
      <c r="T63" s="116"/>
      <c r="U63" s="116"/>
      <c r="V63" s="116"/>
      <c r="W63" s="116"/>
      <c r="X63" s="116"/>
      <c r="Y63" s="116"/>
      <c r="Z63" s="116"/>
      <c r="AA63" s="116"/>
      <c r="AB63" s="116"/>
      <c r="AC63" s="116"/>
      <c r="AD63" s="116"/>
      <c r="AE63" s="116"/>
      <c r="AF63" s="116"/>
      <c r="AG63" s="116"/>
      <c r="AH63" s="116"/>
      <c r="AI63" s="116"/>
      <c r="AJ63" s="116"/>
      <c r="AK63" s="116"/>
      <c r="AL63" s="116"/>
      <c r="AM63" s="116"/>
      <c r="AN63" s="116"/>
      <c r="AO63" s="116"/>
      <c r="AP63" s="116"/>
      <c r="AQ63" s="116"/>
      <c r="AR63" s="116"/>
      <c r="AS63" s="116"/>
      <c r="AT63" s="116"/>
      <c r="AU63" s="116"/>
      <c r="AV63" s="116"/>
      <c r="AW63" s="116"/>
      <c r="AX63" s="116"/>
      <c r="AY63" s="116"/>
      <c r="AZ63" s="116"/>
      <c r="BA63" s="116"/>
      <c r="BB63" s="116"/>
      <c r="BC63" s="116"/>
      <c r="BD63" s="116"/>
      <c r="BE63" s="116"/>
      <c r="BF63" s="116"/>
      <c r="BG63" s="116"/>
      <c r="BH63" s="116"/>
      <c r="BI63" s="116"/>
      <c r="BJ63" s="116"/>
      <c r="BK63" s="116"/>
      <c r="BL63" s="116"/>
      <c r="BM63" s="116"/>
      <c r="BN63" s="116"/>
      <c r="BO63" s="116"/>
      <c r="BP63" s="116"/>
      <c r="BQ63" s="116"/>
      <c r="BR63" s="116"/>
      <c r="BS63" s="116"/>
      <c r="BT63" s="116"/>
      <c r="BU63" s="116"/>
      <c r="BV63" s="116"/>
      <c r="BW63" s="116"/>
      <c r="BX63" s="116"/>
      <c r="BY63" s="116"/>
      <c r="BZ63" s="116"/>
      <c r="CA63" s="116"/>
      <c r="CB63" s="116"/>
      <c r="CC63" s="116"/>
      <c r="CD63" s="116"/>
      <c r="CE63" s="116"/>
      <c r="CF63" s="116"/>
      <c r="CG63" s="116"/>
      <c r="CH63" s="116"/>
      <c r="CI63" s="116"/>
      <c r="CJ63" s="116"/>
      <c r="CK63" s="116"/>
      <c r="CL63" s="116"/>
      <c r="CM63" s="116"/>
      <c r="CN63" s="116"/>
      <c r="CO63" s="116"/>
      <c r="CP63" s="116"/>
      <c r="CQ63" s="116"/>
      <c r="CR63" s="116"/>
      <c r="CS63" s="116"/>
      <c r="CT63" s="116"/>
      <c r="CU63" s="116"/>
      <c r="CV63" s="116"/>
      <c r="CW63" s="116"/>
      <c r="CX63" s="116"/>
      <c r="CY63" s="116"/>
      <c r="CZ63" s="116"/>
      <c r="DA63" s="116"/>
      <c r="DB63" s="116"/>
      <c r="DC63" s="116"/>
      <c r="DD63" s="116"/>
      <c r="DE63" s="116"/>
      <c r="DF63" s="116"/>
      <c r="DG63" s="116"/>
      <c r="DH63" s="116"/>
      <c r="DI63" s="116"/>
      <c r="DJ63" s="116"/>
      <c r="DK63" s="116"/>
      <c r="DL63" s="116"/>
      <c r="DM63" s="116"/>
      <c r="DN63" s="116"/>
      <c r="DO63" s="116"/>
      <c r="DP63" s="116"/>
      <c r="DQ63" s="116"/>
      <c r="DR63" s="116"/>
      <c r="DS63" s="116"/>
      <c r="DT63" s="116"/>
      <c r="DU63" s="116"/>
      <c r="DV63" s="116"/>
      <c r="DW63" s="116"/>
      <c r="DX63" s="116"/>
      <c r="DY63" s="116"/>
      <c r="DZ63" s="116"/>
      <c r="EA63" s="116"/>
      <c r="EB63" s="116"/>
      <c r="EC63" s="116"/>
      <c r="ED63" s="116"/>
      <c r="EE63" s="116"/>
      <c r="EF63" s="116"/>
      <c r="EG63" s="116"/>
      <c r="EH63" s="116"/>
      <c r="EI63" s="116"/>
      <c r="EJ63" s="116"/>
      <c r="EK63" s="116"/>
      <c r="EL63" s="116"/>
      <c r="EM63" s="116"/>
      <c r="EN63" s="116"/>
      <c r="EO63" s="116"/>
      <c r="EP63" s="116"/>
      <c r="EQ63" s="116"/>
      <c r="ER63" s="116"/>
      <c r="ES63" s="116"/>
      <c r="ET63" s="116"/>
      <c r="EU63" s="116"/>
      <c r="EV63" s="116"/>
      <c r="EW63" s="116"/>
      <c r="EX63" s="116"/>
      <c r="EY63" s="116"/>
      <c r="EZ63" s="116"/>
      <c r="FA63" s="116"/>
      <c r="FB63" s="116"/>
      <c r="FC63" s="116"/>
      <c r="FD63" s="116"/>
      <c r="FE63" s="116"/>
      <c r="FF63" s="116"/>
      <c r="FG63" s="116"/>
      <c r="FH63" s="116"/>
      <c r="FI63" s="116"/>
      <c r="FJ63" s="116"/>
      <c r="FK63" s="116"/>
      <c r="FL63" s="116"/>
      <c r="FM63" s="116"/>
      <c r="FN63" s="116"/>
      <c r="FO63" s="116"/>
      <c r="FP63" s="116"/>
      <c r="FQ63" s="116"/>
      <c r="FR63" s="116"/>
      <c r="FS63" s="116"/>
      <c r="FT63" s="116"/>
      <c r="FU63" s="116"/>
      <c r="FV63" s="116"/>
      <c r="FW63" s="116"/>
      <c r="FX63" s="116"/>
      <c r="FY63" s="116"/>
      <c r="FZ63" s="116"/>
      <c r="GA63" s="116"/>
      <c r="GB63" s="116"/>
      <c r="GC63" s="116"/>
      <c r="GD63" s="116"/>
      <c r="GE63" s="116"/>
      <c r="GF63" s="116"/>
      <c r="GG63" s="116"/>
      <c r="GH63" s="116"/>
      <c r="GI63" s="116"/>
      <c r="GJ63" s="116"/>
      <c r="GK63" s="116"/>
      <c r="GL63" s="116"/>
      <c r="GM63" s="116"/>
      <c r="GN63" s="116"/>
      <c r="GO63" s="116"/>
      <c r="GP63" s="116"/>
      <c r="GQ63" s="116"/>
      <c r="GR63" s="116"/>
      <c r="GS63" s="116"/>
      <c r="GT63" s="116"/>
      <c r="GU63" s="116"/>
      <c r="GV63" s="116"/>
      <c r="GW63" s="116"/>
      <c r="GX63" s="116"/>
      <c r="GY63" s="116"/>
      <c r="GZ63" s="116"/>
      <c r="HA63" s="116"/>
      <c r="HB63" s="116"/>
      <c r="HC63" s="116"/>
      <c r="HD63" s="116"/>
      <c r="HE63" s="116"/>
      <c r="HF63" s="116"/>
      <c r="HG63" s="116"/>
      <c r="HH63" s="116"/>
      <c r="HI63" s="116"/>
      <c r="HJ63" s="116"/>
      <c r="HK63" s="116"/>
      <c r="HL63" s="116"/>
      <c r="HM63" s="116"/>
      <c r="HN63" s="116"/>
      <c r="HO63" s="116"/>
      <c r="HP63" s="116"/>
      <c r="HQ63" s="116"/>
      <c r="HR63" s="116"/>
      <c r="HS63" s="116"/>
      <c r="HT63" s="116"/>
      <c r="HU63" s="116"/>
      <c r="HV63" s="116"/>
      <c r="HW63" s="116"/>
      <c r="HX63" s="116"/>
      <c r="HY63" s="116"/>
      <c r="HZ63" s="116"/>
      <c r="IA63" s="116"/>
      <c r="IB63" s="116"/>
      <c r="IC63" s="116"/>
      <c r="ID63" s="116"/>
      <c r="IE63" s="116"/>
      <c r="IF63" s="116"/>
      <c r="IG63" s="116"/>
      <c r="IH63" s="116"/>
      <c r="II63" s="116"/>
      <c r="IJ63" s="116"/>
      <c r="IK63" s="116"/>
      <c r="IL63" s="116"/>
      <c r="IM63" s="116"/>
      <c r="IN63" s="116"/>
      <c r="IO63" s="116"/>
      <c r="IP63" s="116"/>
      <c r="IQ63" s="116"/>
    </row>
    <row r="64" s="113" customFormat="1" ht="16.5" customHeight="1" spans="1:251">
      <c r="A64" s="119">
        <v>1020202</v>
      </c>
      <c r="B64" s="120" t="s">
        <v>295</v>
      </c>
      <c r="C64" s="121"/>
      <c r="D64" s="121"/>
      <c r="E64" s="121"/>
      <c r="F64" s="116"/>
      <c r="G64" s="116"/>
      <c r="H64" s="116"/>
      <c r="I64" s="116"/>
      <c r="J64" s="116"/>
      <c r="K64" s="116"/>
      <c r="L64" s="116"/>
      <c r="M64" s="116"/>
      <c r="N64" s="116"/>
      <c r="O64" s="116"/>
      <c r="P64" s="116"/>
      <c r="Q64" s="116"/>
      <c r="R64" s="116"/>
      <c r="S64" s="116"/>
      <c r="T64" s="116"/>
      <c r="U64" s="116"/>
      <c r="V64" s="116"/>
      <c r="W64" s="116"/>
      <c r="X64" s="116"/>
      <c r="Y64" s="116"/>
      <c r="Z64" s="116"/>
      <c r="AA64" s="116"/>
      <c r="AB64" s="116"/>
      <c r="AC64" s="116"/>
      <c r="AD64" s="116"/>
      <c r="AE64" s="116"/>
      <c r="AF64" s="116"/>
      <c r="AG64" s="116"/>
      <c r="AH64" s="116"/>
      <c r="AI64" s="116"/>
      <c r="AJ64" s="116"/>
      <c r="AK64" s="116"/>
      <c r="AL64" s="116"/>
      <c r="AM64" s="116"/>
      <c r="AN64" s="116"/>
      <c r="AO64" s="116"/>
      <c r="AP64" s="116"/>
      <c r="AQ64" s="116"/>
      <c r="AR64" s="116"/>
      <c r="AS64" s="116"/>
      <c r="AT64" s="116"/>
      <c r="AU64" s="116"/>
      <c r="AV64" s="116"/>
      <c r="AW64" s="116"/>
      <c r="AX64" s="116"/>
      <c r="AY64" s="116"/>
      <c r="AZ64" s="116"/>
      <c r="BA64" s="116"/>
      <c r="BB64" s="116"/>
      <c r="BC64" s="116"/>
      <c r="BD64" s="116"/>
      <c r="BE64" s="116"/>
      <c r="BF64" s="116"/>
      <c r="BG64" s="116"/>
      <c r="BH64" s="116"/>
      <c r="BI64" s="116"/>
      <c r="BJ64" s="116"/>
      <c r="BK64" s="116"/>
      <c r="BL64" s="116"/>
      <c r="BM64" s="116"/>
      <c r="BN64" s="116"/>
      <c r="BO64" s="116"/>
      <c r="BP64" s="116"/>
      <c r="BQ64" s="116"/>
      <c r="BR64" s="116"/>
      <c r="BS64" s="116"/>
      <c r="BT64" s="116"/>
      <c r="BU64" s="116"/>
      <c r="BV64" s="116"/>
      <c r="BW64" s="116"/>
      <c r="BX64" s="116"/>
      <c r="BY64" s="116"/>
      <c r="BZ64" s="116"/>
      <c r="CA64" s="116"/>
      <c r="CB64" s="116"/>
      <c r="CC64" s="116"/>
      <c r="CD64" s="116"/>
      <c r="CE64" s="116"/>
      <c r="CF64" s="116"/>
      <c r="CG64" s="116"/>
      <c r="CH64" s="116"/>
      <c r="CI64" s="116"/>
      <c r="CJ64" s="116"/>
      <c r="CK64" s="116"/>
      <c r="CL64" s="116"/>
      <c r="CM64" s="116"/>
      <c r="CN64" s="116"/>
      <c r="CO64" s="116"/>
      <c r="CP64" s="116"/>
      <c r="CQ64" s="116"/>
      <c r="CR64" s="116"/>
      <c r="CS64" s="116"/>
      <c r="CT64" s="116"/>
      <c r="CU64" s="116"/>
      <c r="CV64" s="116"/>
      <c r="CW64" s="116"/>
      <c r="CX64" s="116"/>
      <c r="CY64" s="116"/>
      <c r="CZ64" s="116"/>
      <c r="DA64" s="116"/>
      <c r="DB64" s="116"/>
      <c r="DC64" s="116"/>
      <c r="DD64" s="116"/>
      <c r="DE64" s="116"/>
      <c r="DF64" s="116"/>
      <c r="DG64" s="116"/>
      <c r="DH64" s="116"/>
      <c r="DI64" s="116"/>
      <c r="DJ64" s="116"/>
      <c r="DK64" s="116"/>
      <c r="DL64" s="116"/>
      <c r="DM64" s="116"/>
      <c r="DN64" s="116"/>
      <c r="DO64" s="116"/>
      <c r="DP64" s="116"/>
      <c r="DQ64" s="116"/>
      <c r="DR64" s="116"/>
      <c r="DS64" s="116"/>
      <c r="DT64" s="116"/>
      <c r="DU64" s="116"/>
      <c r="DV64" s="116"/>
      <c r="DW64" s="116"/>
      <c r="DX64" s="116"/>
      <c r="DY64" s="116"/>
      <c r="DZ64" s="116"/>
      <c r="EA64" s="116"/>
      <c r="EB64" s="116"/>
      <c r="EC64" s="116"/>
      <c r="ED64" s="116"/>
      <c r="EE64" s="116"/>
      <c r="EF64" s="116"/>
      <c r="EG64" s="116"/>
      <c r="EH64" s="116"/>
      <c r="EI64" s="116"/>
      <c r="EJ64" s="116"/>
      <c r="EK64" s="116"/>
      <c r="EL64" s="116"/>
      <c r="EM64" s="116"/>
      <c r="EN64" s="116"/>
      <c r="EO64" s="116"/>
      <c r="EP64" s="116"/>
      <c r="EQ64" s="116"/>
      <c r="ER64" s="116"/>
      <c r="ES64" s="116"/>
      <c r="ET64" s="116"/>
      <c r="EU64" s="116"/>
      <c r="EV64" s="116"/>
      <c r="EW64" s="116"/>
      <c r="EX64" s="116"/>
      <c r="EY64" s="116"/>
      <c r="EZ64" s="116"/>
      <c r="FA64" s="116"/>
      <c r="FB64" s="116"/>
      <c r="FC64" s="116"/>
      <c r="FD64" s="116"/>
      <c r="FE64" s="116"/>
      <c r="FF64" s="116"/>
      <c r="FG64" s="116"/>
      <c r="FH64" s="116"/>
      <c r="FI64" s="116"/>
      <c r="FJ64" s="116"/>
      <c r="FK64" s="116"/>
      <c r="FL64" s="116"/>
      <c r="FM64" s="116"/>
      <c r="FN64" s="116"/>
      <c r="FO64" s="116"/>
      <c r="FP64" s="116"/>
      <c r="FQ64" s="116"/>
      <c r="FR64" s="116"/>
      <c r="FS64" s="116"/>
      <c r="FT64" s="116"/>
      <c r="FU64" s="116"/>
      <c r="FV64" s="116"/>
      <c r="FW64" s="116"/>
      <c r="FX64" s="116"/>
      <c r="FY64" s="116"/>
      <c r="FZ64" s="116"/>
      <c r="GA64" s="116"/>
      <c r="GB64" s="116"/>
      <c r="GC64" s="116"/>
      <c r="GD64" s="116"/>
      <c r="GE64" s="116"/>
      <c r="GF64" s="116"/>
      <c r="GG64" s="116"/>
      <c r="GH64" s="116"/>
      <c r="GI64" s="116"/>
      <c r="GJ64" s="116"/>
      <c r="GK64" s="116"/>
      <c r="GL64" s="116"/>
      <c r="GM64" s="116"/>
      <c r="GN64" s="116"/>
      <c r="GO64" s="116"/>
      <c r="GP64" s="116"/>
      <c r="GQ64" s="116"/>
      <c r="GR64" s="116"/>
      <c r="GS64" s="116"/>
      <c r="GT64" s="116"/>
      <c r="GU64" s="116"/>
      <c r="GV64" s="116"/>
      <c r="GW64" s="116"/>
      <c r="GX64" s="116"/>
      <c r="GY64" s="116"/>
      <c r="GZ64" s="116"/>
      <c r="HA64" s="116"/>
      <c r="HB64" s="116"/>
      <c r="HC64" s="116"/>
      <c r="HD64" s="116"/>
      <c r="HE64" s="116"/>
      <c r="HF64" s="116"/>
      <c r="HG64" s="116"/>
      <c r="HH64" s="116"/>
      <c r="HI64" s="116"/>
      <c r="HJ64" s="116"/>
      <c r="HK64" s="116"/>
      <c r="HL64" s="116"/>
      <c r="HM64" s="116"/>
      <c r="HN64" s="116"/>
      <c r="HO64" s="116"/>
      <c r="HP64" s="116"/>
      <c r="HQ64" s="116"/>
      <c r="HR64" s="116"/>
      <c r="HS64" s="116"/>
      <c r="HT64" s="116"/>
      <c r="HU64" s="116"/>
      <c r="HV64" s="116"/>
      <c r="HW64" s="116"/>
      <c r="HX64" s="116"/>
      <c r="HY64" s="116"/>
      <c r="HZ64" s="116"/>
      <c r="IA64" s="116"/>
      <c r="IB64" s="116"/>
      <c r="IC64" s="116"/>
      <c r="ID64" s="116"/>
      <c r="IE64" s="116"/>
      <c r="IF64" s="116"/>
      <c r="IG64" s="116"/>
      <c r="IH64" s="116"/>
      <c r="II64" s="116"/>
      <c r="IJ64" s="116"/>
      <c r="IK64" s="116"/>
      <c r="IL64" s="116"/>
      <c r="IM64" s="116"/>
      <c r="IN64" s="116"/>
      <c r="IO64" s="116"/>
      <c r="IP64" s="116"/>
      <c r="IQ64" s="116"/>
    </row>
    <row r="65" s="113" customFormat="1" ht="16.5" customHeight="1" spans="1:251">
      <c r="A65" s="119"/>
      <c r="B65" s="121"/>
      <c r="C65" s="121"/>
      <c r="D65" s="121"/>
      <c r="E65" s="121"/>
      <c r="F65" s="116"/>
      <c r="G65" s="116"/>
      <c r="H65" s="116"/>
      <c r="I65" s="116"/>
      <c r="J65" s="116"/>
      <c r="K65" s="116"/>
      <c r="L65" s="116"/>
      <c r="M65" s="116"/>
      <c r="N65" s="116"/>
      <c r="O65" s="116"/>
      <c r="P65" s="116"/>
      <c r="Q65" s="116"/>
      <c r="R65" s="116"/>
      <c r="S65" s="116"/>
      <c r="T65" s="116"/>
      <c r="U65" s="116"/>
      <c r="V65" s="116"/>
      <c r="W65" s="116"/>
      <c r="X65" s="116"/>
      <c r="Y65" s="116"/>
      <c r="Z65" s="116"/>
      <c r="AA65" s="116"/>
      <c r="AB65" s="116"/>
      <c r="AC65" s="116"/>
      <c r="AD65" s="116"/>
      <c r="AE65" s="116"/>
      <c r="AF65" s="116"/>
      <c r="AG65" s="116"/>
      <c r="AH65" s="116"/>
      <c r="AI65" s="116"/>
      <c r="AJ65" s="116"/>
      <c r="AK65" s="116"/>
      <c r="AL65" s="116"/>
      <c r="AM65" s="116"/>
      <c r="AN65" s="116"/>
      <c r="AO65" s="116"/>
      <c r="AP65" s="116"/>
      <c r="AQ65" s="116"/>
      <c r="AR65" s="116"/>
      <c r="AS65" s="116"/>
      <c r="AT65" s="116"/>
      <c r="AU65" s="116"/>
      <c r="AV65" s="116"/>
      <c r="AW65" s="116"/>
      <c r="AX65" s="116"/>
      <c r="AY65" s="116"/>
      <c r="AZ65" s="116"/>
      <c r="BA65" s="116"/>
      <c r="BB65" s="116"/>
      <c r="BC65" s="116"/>
      <c r="BD65" s="116"/>
      <c r="BE65" s="116"/>
      <c r="BF65" s="116"/>
      <c r="BG65" s="116"/>
      <c r="BH65" s="116"/>
      <c r="BI65" s="116"/>
      <c r="BJ65" s="116"/>
      <c r="BK65" s="116"/>
      <c r="BL65" s="116"/>
      <c r="BM65" s="116"/>
      <c r="BN65" s="116"/>
      <c r="BO65" s="116"/>
      <c r="BP65" s="116"/>
      <c r="BQ65" s="116"/>
      <c r="BR65" s="116"/>
      <c r="BS65" s="116"/>
      <c r="BT65" s="116"/>
      <c r="BU65" s="116"/>
      <c r="BV65" s="116"/>
      <c r="BW65" s="116"/>
      <c r="BX65" s="116"/>
      <c r="BY65" s="116"/>
      <c r="BZ65" s="116"/>
      <c r="CA65" s="116"/>
      <c r="CB65" s="116"/>
      <c r="CC65" s="116"/>
      <c r="CD65" s="116"/>
      <c r="CE65" s="116"/>
      <c r="CF65" s="116"/>
      <c r="CG65" s="116"/>
      <c r="CH65" s="116"/>
      <c r="CI65" s="116"/>
      <c r="CJ65" s="116"/>
      <c r="CK65" s="116"/>
      <c r="CL65" s="116"/>
      <c r="CM65" s="116"/>
      <c r="CN65" s="116"/>
      <c r="CO65" s="116"/>
      <c r="CP65" s="116"/>
      <c r="CQ65" s="116"/>
      <c r="CR65" s="116"/>
      <c r="CS65" s="116"/>
      <c r="CT65" s="116"/>
      <c r="CU65" s="116"/>
      <c r="CV65" s="116"/>
      <c r="CW65" s="116"/>
      <c r="CX65" s="116"/>
      <c r="CY65" s="116"/>
      <c r="CZ65" s="116"/>
      <c r="DA65" s="116"/>
      <c r="DB65" s="116"/>
      <c r="DC65" s="116"/>
      <c r="DD65" s="116"/>
      <c r="DE65" s="116"/>
      <c r="DF65" s="116"/>
      <c r="DG65" s="116"/>
      <c r="DH65" s="116"/>
      <c r="DI65" s="116"/>
      <c r="DJ65" s="116"/>
      <c r="DK65" s="116"/>
      <c r="DL65" s="116"/>
      <c r="DM65" s="116"/>
      <c r="DN65" s="116"/>
      <c r="DO65" s="116"/>
      <c r="DP65" s="116"/>
      <c r="DQ65" s="116"/>
      <c r="DR65" s="116"/>
      <c r="DS65" s="116"/>
      <c r="DT65" s="116"/>
      <c r="DU65" s="116"/>
      <c r="DV65" s="116"/>
      <c r="DW65" s="116"/>
      <c r="DX65" s="116"/>
      <c r="DY65" s="116"/>
      <c r="DZ65" s="116"/>
      <c r="EA65" s="116"/>
      <c r="EB65" s="116"/>
      <c r="EC65" s="116"/>
      <c r="ED65" s="116"/>
      <c r="EE65" s="116"/>
      <c r="EF65" s="116"/>
      <c r="EG65" s="116"/>
      <c r="EH65" s="116"/>
      <c r="EI65" s="116"/>
      <c r="EJ65" s="116"/>
      <c r="EK65" s="116"/>
      <c r="EL65" s="116"/>
      <c r="EM65" s="116"/>
      <c r="EN65" s="116"/>
      <c r="EO65" s="116"/>
      <c r="EP65" s="116"/>
      <c r="EQ65" s="116"/>
      <c r="ER65" s="116"/>
      <c r="ES65" s="116"/>
      <c r="ET65" s="116"/>
      <c r="EU65" s="116"/>
      <c r="EV65" s="116"/>
      <c r="EW65" s="116"/>
      <c r="EX65" s="116"/>
      <c r="EY65" s="116"/>
      <c r="EZ65" s="116"/>
      <c r="FA65" s="116"/>
      <c r="FB65" s="116"/>
      <c r="FC65" s="116"/>
      <c r="FD65" s="116"/>
      <c r="FE65" s="116"/>
      <c r="FF65" s="116"/>
      <c r="FG65" s="116"/>
      <c r="FH65" s="116"/>
      <c r="FI65" s="116"/>
      <c r="FJ65" s="116"/>
      <c r="FK65" s="116"/>
      <c r="FL65" s="116"/>
      <c r="FM65" s="116"/>
      <c r="FN65" s="116"/>
      <c r="FO65" s="116"/>
      <c r="FP65" s="116"/>
      <c r="FQ65" s="116"/>
      <c r="FR65" s="116"/>
      <c r="FS65" s="116"/>
      <c r="FT65" s="116"/>
      <c r="FU65" s="116"/>
      <c r="FV65" s="116"/>
      <c r="FW65" s="116"/>
      <c r="FX65" s="116"/>
      <c r="FY65" s="116"/>
      <c r="FZ65" s="116"/>
      <c r="GA65" s="116"/>
      <c r="GB65" s="116"/>
      <c r="GC65" s="116"/>
      <c r="GD65" s="116"/>
      <c r="GE65" s="116"/>
      <c r="GF65" s="116"/>
      <c r="GG65" s="116"/>
      <c r="GH65" s="116"/>
      <c r="GI65" s="116"/>
      <c r="GJ65" s="116"/>
      <c r="GK65" s="116"/>
      <c r="GL65" s="116"/>
      <c r="GM65" s="116"/>
      <c r="GN65" s="116"/>
      <c r="GO65" s="116"/>
      <c r="GP65" s="116"/>
      <c r="GQ65" s="116"/>
      <c r="GR65" s="116"/>
      <c r="GS65" s="116"/>
      <c r="GT65" s="116"/>
      <c r="GU65" s="116"/>
      <c r="GV65" s="116"/>
      <c r="GW65" s="116"/>
      <c r="GX65" s="116"/>
      <c r="GY65" s="116"/>
      <c r="GZ65" s="116"/>
      <c r="HA65" s="116"/>
      <c r="HB65" s="116"/>
      <c r="HC65" s="116"/>
      <c r="HD65" s="116"/>
      <c r="HE65" s="116"/>
      <c r="HF65" s="116"/>
      <c r="HG65" s="116"/>
      <c r="HH65" s="116"/>
      <c r="HI65" s="116"/>
      <c r="HJ65" s="116"/>
      <c r="HK65" s="116"/>
      <c r="HL65" s="116"/>
      <c r="HM65" s="116"/>
      <c r="HN65" s="116"/>
      <c r="HO65" s="116"/>
      <c r="HP65" s="116"/>
      <c r="HQ65" s="116"/>
      <c r="HR65" s="116"/>
      <c r="HS65" s="116"/>
      <c r="HT65" s="116"/>
      <c r="HU65" s="116"/>
      <c r="HV65" s="116"/>
      <c r="HW65" s="116"/>
      <c r="HX65" s="116"/>
      <c r="HY65" s="116"/>
      <c r="HZ65" s="116"/>
      <c r="IA65" s="116"/>
      <c r="IB65" s="116"/>
      <c r="IC65" s="116"/>
      <c r="ID65" s="116"/>
      <c r="IE65" s="116"/>
      <c r="IF65" s="116"/>
      <c r="IG65" s="116"/>
      <c r="IH65" s="116"/>
      <c r="II65" s="116"/>
      <c r="IJ65" s="116"/>
      <c r="IK65" s="116"/>
      <c r="IL65" s="116"/>
      <c r="IM65" s="116"/>
      <c r="IN65" s="116"/>
      <c r="IO65" s="116"/>
      <c r="IP65" s="116"/>
      <c r="IQ65" s="116"/>
    </row>
    <row r="66" s="113" customFormat="1" ht="16.5" customHeight="1" spans="1:251">
      <c r="A66" s="119">
        <v>1020203</v>
      </c>
      <c r="B66" s="120" t="s">
        <v>296</v>
      </c>
      <c r="C66" s="121"/>
      <c r="D66" s="121"/>
      <c r="E66" s="121"/>
      <c r="F66" s="116"/>
      <c r="G66" s="116"/>
      <c r="H66" s="116"/>
      <c r="I66" s="116"/>
      <c r="J66" s="116"/>
      <c r="K66" s="116"/>
      <c r="L66" s="116"/>
      <c r="M66" s="116"/>
      <c r="N66" s="116"/>
      <c r="O66" s="116"/>
      <c r="P66" s="116"/>
      <c r="Q66" s="116"/>
      <c r="R66" s="116"/>
      <c r="S66" s="116"/>
      <c r="T66" s="116"/>
      <c r="U66" s="116"/>
      <c r="V66" s="116"/>
      <c r="W66" s="116"/>
      <c r="X66" s="116"/>
      <c r="Y66" s="116"/>
      <c r="Z66" s="116"/>
      <c r="AA66" s="116"/>
      <c r="AB66" s="116"/>
      <c r="AC66" s="116"/>
      <c r="AD66" s="116"/>
      <c r="AE66" s="116"/>
      <c r="AF66" s="116"/>
      <c r="AG66" s="116"/>
      <c r="AH66" s="116"/>
      <c r="AI66" s="116"/>
      <c r="AJ66" s="116"/>
      <c r="AK66" s="116"/>
      <c r="AL66" s="116"/>
      <c r="AM66" s="116"/>
      <c r="AN66" s="116"/>
      <c r="AO66" s="116"/>
      <c r="AP66" s="116"/>
      <c r="AQ66" s="116"/>
      <c r="AR66" s="116"/>
      <c r="AS66" s="116"/>
      <c r="AT66" s="116"/>
      <c r="AU66" s="116"/>
      <c r="AV66" s="116"/>
      <c r="AW66" s="116"/>
      <c r="AX66" s="116"/>
      <c r="AY66" s="116"/>
      <c r="AZ66" s="116"/>
      <c r="BA66" s="116"/>
      <c r="BB66" s="116"/>
      <c r="BC66" s="116"/>
      <c r="BD66" s="116"/>
      <c r="BE66" s="116"/>
      <c r="BF66" s="116"/>
      <c r="BG66" s="116"/>
      <c r="BH66" s="116"/>
      <c r="BI66" s="116"/>
      <c r="BJ66" s="116"/>
      <c r="BK66" s="116"/>
      <c r="BL66" s="116"/>
      <c r="BM66" s="116"/>
      <c r="BN66" s="116"/>
      <c r="BO66" s="116"/>
      <c r="BP66" s="116"/>
      <c r="BQ66" s="116"/>
      <c r="BR66" s="116"/>
      <c r="BS66" s="116"/>
      <c r="BT66" s="116"/>
      <c r="BU66" s="116"/>
      <c r="BV66" s="116"/>
      <c r="BW66" s="116"/>
      <c r="BX66" s="116"/>
      <c r="BY66" s="116"/>
      <c r="BZ66" s="116"/>
      <c r="CA66" s="116"/>
      <c r="CB66" s="116"/>
      <c r="CC66" s="116"/>
      <c r="CD66" s="116"/>
      <c r="CE66" s="116"/>
      <c r="CF66" s="116"/>
      <c r="CG66" s="116"/>
      <c r="CH66" s="116"/>
      <c r="CI66" s="116"/>
      <c r="CJ66" s="116"/>
      <c r="CK66" s="116"/>
      <c r="CL66" s="116"/>
      <c r="CM66" s="116"/>
      <c r="CN66" s="116"/>
      <c r="CO66" s="116"/>
      <c r="CP66" s="116"/>
      <c r="CQ66" s="116"/>
      <c r="CR66" s="116"/>
      <c r="CS66" s="116"/>
      <c r="CT66" s="116"/>
      <c r="CU66" s="116"/>
      <c r="CV66" s="116"/>
      <c r="CW66" s="116"/>
      <c r="CX66" s="116"/>
      <c r="CY66" s="116"/>
      <c r="CZ66" s="116"/>
      <c r="DA66" s="116"/>
      <c r="DB66" s="116"/>
      <c r="DC66" s="116"/>
      <c r="DD66" s="116"/>
      <c r="DE66" s="116"/>
      <c r="DF66" s="116"/>
      <c r="DG66" s="116"/>
      <c r="DH66" s="116"/>
      <c r="DI66" s="116"/>
      <c r="DJ66" s="116"/>
      <c r="DK66" s="116"/>
      <c r="DL66" s="116"/>
      <c r="DM66" s="116"/>
      <c r="DN66" s="116"/>
      <c r="DO66" s="116"/>
      <c r="DP66" s="116"/>
      <c r="DQ66" s="116"/>
      <c r="DR66" s="116"/>
      <c r="DS66" s="116"/>
      <c r="DT66" s="116"/>
      <c r="DU66" s="116"/>
      <c r="DV66" s="116"/>
      <c r="DW66" s="116"/>
      <c r="DX66" s="116"/>
      <c r="DY66" s="116"/>
      <c r="DZ66" s="116"/>
      <c r="EA66" s="116"/>
      <c r="EB66" s="116"/>
      <c r="EC66" s="116"/>
      <c r="ED66" s="116"/>
      <c r="EE66" s="116"/>
      <c r="EF66" s="116"/>
      <c r="EG66" s="116"/>
      <c r="EH66" s="116"/>
      <c r="EI66" s="116"/>
      <c r="EJ66" s="116"/>
      <c r="EK66" s="116"/>
      <c r="EL66" s="116"/>
      <c r="EM66" s="116"/>
      <c r="EN66" s="116"/>
      <c r="EO66" s="116"/>
      <c r="EP66" s="116"/>
      <c r="EQ66" s="116"/>
      <c r="ER66" s="116"/>
      <c r="ES66" s="116"/>
      <c r="ET66" s="116"/>
      <c r="EU66" s="116"/>
      <c r="EV66" s="116"/>
      <c r="EW66" s="116"/>
      <c r="EX66" s="116"/>
      <c r="EY66" s="116"/>
      <c r="EZ66" s="116"/>
      <c r="FA66" s="116"/>
      <c r="FB66" s="116"/>
      <c r="FC66" s="116"/>
      <c r="FD66" s="116"/>
      <c r="FE66" s="116"/>
      <c r="FF66" s="116"/>
      <c r="FG66" s="116"/>
      <c r="FH66" s="116"/>
      <c r="FI66" s="116"/>
      <c r="FJ66" s="116"/>
      <c r="FK66" s="116"/>
      <c r="FL66" s="116"/>
      <c r="FM66" s="116"/>
      <c r="FN66" s="116"/>
      <c r="FO66" s="116"/>
      <c r="FP66" s="116"/>
      <c r="FQ66" s="116"/>
      <c r="FR66" s="116"/>
      <c r="FS66" s="116"/>
      <c r="FT66" s="116"/>
      <c r="FU66" s="116"/>
      <c r="FV66" s="116"/>
      <c r="FW66" s="116"/>
      <c r="FX66" s="116"/>
      <c r="FY66" s="116"/>
      <c r="FZ66" s="116"/>
      <c r="GA66" s="116"/>
      <c r="GB66" s="116"/>
      <c r="GC66" s="116"/>
      <c r="GD66" s="116"/>
      <c r="GE66" s="116"/>
      <c r="GF66" s="116"/>
      <c r="GG66" s="116"/>
      <c r="GH66" s="116"/>
      <c r="GI66" s="116"/>
      <c r="GJ66" s="116"/>
      <c r="GK66" s="116"/>
      <c r="GL66" s="116"/>
      <c r="GM66" s="116"/>
      <c r="GN66" s="116"/>
      <c r="GO66" s="116"/>
      <c r="GP66" s="116"/>
      <c r="GQ66" s="116"/>
      <c r="GR66" s="116"/>
      <c r="GS66" s="116"/>
      <c r="GT66" s="116"/>
      <c r="GU66" s="116"/>
      <c r="GV66" s="116"/>
      <c r="GW66" s="116"/>
      <c r="GX66" s="116"/>
      <c r="GY66" s="116"/>
      <c r="GZ66" s="116"/>
      <c r="HA66" s="116"/>
      <c r="HB66" s="116"/>
      <c r="HC66" s="116"/>
      <c r="HD66" s="116"/>
      <c r="HE66" s="116"/>
      <c r="HF66" s="116"/>
      <c r="HG66" s="116"/>
      <c r="HH66" s="116"/>
      <c r="HI66" s="116"/>
      <c r="HJ66" s="116"/>
      <c r="HK66" s="116"/>
      <c r="HL66" s="116"/>
      <c r="HM66" s="116"/>
      <c r="HN66" s="116"/>
      <c r="HO66" s="116"/>
      <c r="HP66" s="116"/>
      <c r="HQ66" s="116"/>
      <c r="HR66" s="116"/>
      <c r="HS66" s="116"/>
      <c r="HT66" s="116"/>
      <c r="HU66" s="116"/>
      <c r="HV66" s="116"/>
      <c r="HW66" s="116"/>
      <c r="HX66" s="116"/>
      <c r="HY66" s="116"/>
      <c r="HZ66" s="116"/>
      <c r="IA66" s="116"/>
      <c r="IB66" s="116"/>
      <c r="IC66" s="116"/>
      <c r="ID66" s="116"/>
      <c r="IE66" s="116"/>
      <c r="IF66" s="116"/>
      <c r="IG66" s="116"/>
      <c r="IH66" s="116"/>
      <c r="II66" s="116"/>
      <c r="IJ66" s="116"/>
      <c r="IK66" s="116"/>
      <c r="IL66" s="116"/>
      <c r="IM66" s="116"/>
      <c r="IN66" s="116"/>
      <c r="IO66" s="116"/>
      <c r="IP66" s="116"/>
      <c r="IQ66" s="116"/>
    </row>
    <row r="67" s="113" customFormat="1" ht="16.5" customHeight="1" spans="1:251">
      <c r="A67" s="119"/>
      <c r="B67" s="121"/>
      <c r="C67" s="121"/>
      <c r="D67" s="121"/>
      <c r="E67" s="121"/>
      <c r="F67" s="116"/>
      <c r="G67" s="116"/>
      <c r="H67" s="116"/>
      <c r="I67" s="116"/>
      <c r="J67" s="116"/>
      <c r="K67" s="116"/>
      <c r="L67" s="116"/>
      <c r="M67" s="116"/>
      <c r="N67" s="116"/>
      <c r="O67" s="116"/>
      <c r="P67" s="116"/>
      <c r="Q67" s="116"/>
      <c r="R67" s="116"/>
      <c r="S67" s="116"/>
      <c r="T67" s="116"/>
      <c r="U67" s="116"/>
      <c r="V67" s="116"/>
      <c r="W67" s="116"/>
      <c r="X67" s="116"/>
      <c r="Y67" s="116"/>
      <c r="Z67" s="116"/>
      <c r="AA67" s="116"/>
      <c r="AB67" s="116"/>
      <c r="AC67" s="116"/>
      <c r="AD67" s="116"/>
      <c r="AE67" s="116"/>
      <c r="AF67" s="116"/>
      <c r="AG67" s="116"/>
      <c r="AH67" s="116"/>
      <c r="AI67" s="116"/>
      <c r="AJ67" s="116"/>
      <c r="AK67" s="116"/>
      <c r="AL67" s="116"/>
      <c r="AM67" s="116"/>
      <c r="AN67" s="116"/>
      <c r="AO67" s="116"/>
      <c r="AP67" s="116"/>
      <c r="AQ67" s="116"/>
      <c r="AR67" s="116"/>
      <c r="AS67" s="116"/>
      <c r="AT67" s="116"/>
      <c r="AU67" s="116"/>
      <c r="AV67" s="116"/>
      <c r="AW67" s="116"/>
      <c r="AX67" s="116"/>
      <c r="AY67" s="116"/>
      <c r="AZ67" s="116"/>
      <c r="BA67" s="116"/>
      <c r="BB67" s="116"/>
      <c r="BC67" s="116"/>
      <c r="BD67" s="116"/>
      <c r="BE67" s="116"/>
      <c r="BF67" s="116"/>
      <c r="BG67" s="116"/>
      <c r="BH67" s="116"/>
      <c r="BI67" s="116"/>
      <c r="BJ67" s="116"/>
      <c r="BK67" s="116"/>
      <c r="BL67" s="116"/>
      <c r="BM67" s="116"/>
      <c r="BN67" s="116"/>
      <c r="BO67" s="116"/>
      <c r="BP67" s="116"/>
      <c r="BQ67" s="116"/>
      <c r="BR67" s="116"/>
      <c r="BS67" s="116"/>
      <c r="BT67" s="116"/>
      <c r="BU67" s="116"/>
      <c r="BV67" s="116"/>
      <c r="BW67" s="116"/>
      <c r="BX67" s="116"/>
      <c r="BY67" s="116"/>
      <c r="BZ67" s="116"/>
      <c r="CA67" s="116"/>
      <c r="CB67" s="116"/>
      <c r="CC67" s="116"/>
      <c r="CD67" s="116"/>
      <c r="CE67" s="116"/>
      <c r="CF67" s="116"/>
      <c r="CG67" s="116"/>
      <c r="CH67" s="116"/>
      <c r="CI67" s="116"/>
      <c r="CJ67" s="116"/>
      <c r="CK67" s="116"/>
      <c r="CL67" s="116"/>
      <c r="CM67" s="116"/>
      <c r="CN67" s="116"/>
      <c r="CO67" s="116"/>
      <c r="CP67" s="116"/>
      <c r="CQ67" s="116"/>
      <c r="CR67" s="116"/>
      <c r="CS67" s="116"/>
      <c r="CT67" s="116"/>
      <c r="CU67" s="116"/>
      <c r="CV67" s="116"/>
      <c r="CW67" s="116"/>
      <c r="CX67" s="116"/>
      <c r="CY67" s="116"/>
      <c r="CZ67" s="116"/>
      <c r="DA67" s="116"/>
      <c r="DB67" s="116"/>
      <c r="DC67" s="116"/>
      <c r="DD67" s="116"/>
      <c r="DE67" s="116"/>
      <c r="DF67" s="116"/>
      <c r="DG67" s="116"/>
      <c r="DH67" s="116"/>
      <c r="DI67" s="116"/>
      <c r="DJ67" s="116"/>
      <c r="DK67" s="116"/>
      <c r="DL67" s="116"/>
      <c r="DM67" s="116"/>
      <c r="DN67" s="116"/>
      <c r="DO67" s="116"/>
      <c r="DP67" s="116"/>
      <c r="DQ67" s="116"/>
      <c r="DR67" s="116"/>
      <c r="DS67" s="116"/>
      <c r="DT67" s="116"/>
      <c r="DU67" s="116"/>
      <c r="DV67" s="116"/>
      <c r="DW67" s="116"/>
      <c r="DX67" s="116"/>
      <c r="DY67" s="116"/>
      <c r="DZ67" s="116"/>
      <c r="EA67" s="116"/>
      <c r="EB67" s="116"/>
      <c r="EC67" s="116"/>
      <c r="ED67" s="116"/>
      <c r="EE67" s="116"/>
      <c r="EF67" s="116"/>
      <c r="EG67" s="116"/>
      <c r="EH67" s="116"/>
      <c r="EI67" s="116"/>
      <c r="EJ67" s="116"/>
      <c r="EK67" s="116"/>
      <c r="EL67" s="116"/>
      <c r="EM67" s="116"/>
      <c r="EN67" s="116"/>
      <c r="EO67" s="116"/>
      <c r="EP67" s="116"/>
      <c r="EQ67" s="116"/>
      <c r="ER67" s="116"/>
      <c r="ES67" s="116"/>
      <c r="ET67" s="116"/>
      <c r="EU67" s="116"/>
      <c r="EV67" s="116"/>
      <c r="EW67" s="116"/>
      <c r="EX67" s="116"/>
      <c r="EY67" s="116"/>
      <c r="EZ67" s="116"/>
      <c r="FA67" s="116"/>
      <c r="FB67" s="116"/>
      <c r="FC67" s="116"/>
      <c r="FD67" s="116"/>
      <c r="FE67" s="116"/>
      <c r="FF67" s="116"/>
      <c r="FG67" s="116"/>
      <c r="FH67" s="116"/>
      <c r="FI67" s="116"/>
      <c r="FJ67" s="116"/>
      <c r="FK67" s="116"/>
      <c r="FL67" s="116"/>
      <c r="FM67" s="116"/>
      <c r="FN67" s="116"/>
      <c r="FO67" s="116"/>
      <c r="FP67" s="116"/>
      <c r="FQ67" s="116"/>
      <c r="FR67" s="116"/>
      <c r="FS67" s="116"/>
      <c r="FT67" s="116"/>
      <c r="FU67" s="116"/>
      <c r="FV67" s="116"/>
      <c r="FW67" s="116"/>
      <c r="FX67" s="116"/>
      <c r="FY67" s="116"/>
      <c r="FZ67" s="116"/>
      <c r="GA67" s="116"/>
      <c r="GB67" s="116"/>
      <c r="GC67" s="116"/>
      <c r="GD67" s="116"/>
      <c r="GE67" s="116"/>
      <c r="GF67" s="116"/>
      <c r="GG67" s="116"/>
      <c r="GH67" s="116"/>
      <c r="GI67" s="116"/>
      <c r="GJ67" s="116"/>
      <c r="GK67" s="116"/>
      <c r="GL67" s="116"/>
      <c r="GM67" s="116"/>
      <c r="GN67" s="116"/>
      <c r="GO67" s="116"/>
      <c r="GP67" s="116"/>
      <c r="GQ67" s="116"/>
      <c r="GR67" s="116"/>
      <c r="GS67" s="116"/>
      <c r="GT67" s="116"/>
      <c r="GU67" s="116"/>
      <c r="GV67" s="116"/>
      <c r="GW67" s="116"/>
      <c r="GX67" s="116"/>
      <c r="GY67" s="116"/>
      <c r="GZ67" s="116"/>
      <c r="HA67" s="116"/>
      <c r="HB67" s="116"/>
      <c r="HC67" s="116"/>
      <c r="HD67" s="116"/>
      <c r="HE67" s="116"/>
      <c r="HF67" s="116"/>
      <c r="HG67" s="116"/>
      <c r="HH67" s="116"/>
      <c r="HI67" s="116"/>
      <c r="HJ67" s="116"/>
      <c r="HK67" s="116"/>
      <c r="HL67" s="116"/>
      <c r="HM67" s="116"/>
      <c r="HN67" s="116"/>
      <c r="HO67" s="116"/>
      <c r="HP67" s="116"/>
      <c r="HQ67" s="116"/>
      <c r="HR67" s="116"/>
      <c r="HS67" s="116"/>
      <c r="HT67" s="116"/>
      <c r="HU67" s="116"/>
      <c r="HV67" s="116"/>
      <c r="HW67" s="116"/>
      <c r="HX67" s="116"/>
      <c r="HY67" s="116"/>
      <c r="HZ67" s="116"/>
      <c r="IA67" s="116"/>
      <c r="IB67" s="116"/>
      <c r="IC67" s="116"/>
      <c r="ID67" s="116"/>
      <c r="IE67" s="116"/>
      <c r="IF67" s="116"/>
      <c r="IG67" s="116"/>
      <c r="IH67" s="116"/>
      <c r="II67" s="116"/>
      <c r="IJ67" s="116"/>
      <c r="IK67" s="116"/>
      <c r="IL67" s="116"/>
      <c r="IM67" s="116"/>
      <c r="IN67" s="116"/>
      <c r="IO67" s="116"/>
      <c r="IP67" s="116"/>
      <c r="IQ67" s="116"/>
    </row>
    <row r="68" s="113" customFormat="1" ht="14.25" spans="1:5">
      <c r="A68" s="119"/>
      <c r="B68" s="121"/>
      <c r="C68" s="121"/>
      <c r="D68" s="121"/>
      <c r="E68" s="122"/>
    </row>
    <row r="70" s="113" customFormat="1" ht="22.5" customHeight="1" spans="1:253">
      <c r="A70" s="125" t="s">
        <v>297</v>
      </c>
      <c r="B70" s="127"/>
      <c r="C70" s="116"/>
      <c r="D70" s="116"/>
      <c r="E70" s="116"/>
      <c r="F70" s="116"/>
      <c r="G70" s="116"/>
      <c r="H70" s="116"/>
      <c r="I70" s="116"/>
      <c r="J70" s="116"/>
      <c r="K70" s="116"/>
      <c r="L70" s="116"/>
      <c r="M70" s="116"/>
      <c r="N70" s="116"/>
      <c r="O70" s="116"/>
      <c r="P70" s="116"/>
      <c r="Q70" s="116"/>
      <c r="R70" s="116"/>
      <c r="S70" s="116"/>
      <c r="T70" s="116"/>
      <c r="U70" s="116"/>
      <c r="V70" s="116"/>
      <c r="W70" s="116"/>
      <c r="X70" s="116"/>
      <c r="Y70" s="116"/>
      <c r="Z70" s="116"/>
      <c r="AA70" s="116"/>
      <c r="AB70" s="116"/>
      <c r="AC70" s="116"/>
      <c r="AD70" s="116"/>
      <c r="AE70" s="116"/>
      <c r="AF70" s="116"/>
      <c r="AG70" s="116"/>
      <c r="AH70" s="116"/>
      <c r="AI70" s="116"/>
      <c r="AJ70" s="116"/>
      <c r="AK70" s="116"/>
      <c r="AL70" s="116"/>
      <c r="AM70" s="116"/>
      <c r="AN70" s="116"/>
      <c r="AO70" s="116"/>
      <c r="AP70" s="116"/>
      <c r="AQ70" s="116"/>
      <c r="AR70" s="116"/>
      <c r="AS70" s="116"/>
      <c r="AT70" s="116"/>
      <c r="AU70" s="116"/>
      <c r="AV70" s="116"/>
      <c r="AW70" s="116"/>
      <c r="AX70" s="116"/>
      <c r="AY70" s="116"/>
      <c r="AZ70" s="116"/>
      <c r="BA70" s="116"/>
      <c r="BB70" s="116"/>
      <c r="BC70" s="116"/>
      <c r="BD70" s="116"/>
      <c r="BE70" s="116"/>
      <c r="BF70" s="116"/>
      <c r="BG70" s="116"/>
      <c r="BH70" s="116"/>
      <c r="BI70" s="116"/>
      <c r="BJ70" s="116"/>
      <c r="BK70" s="116"/>
      <c r="BL70" s="116"/>
      <c r="BM70" s="116"/>
      <c r="BN70" s="116"/>
      <c r="BO70" s="116"/>
      <c r="BP70" s="116"/>
      <c r="BQ70" s="116"/>
      <c r="BR70" s="116"/>
      <c r="BS70" s="116"/>
      <c r="BT70" s="116"/>
      <c r="BU70" s="116"/>
      <c r="BV70" s="116"/>
      <c r="BW70" s="116"/>
      <c r="BX70" s="116"/>
      <c r="BY70" s="116"/>
      <c r="BZ70" s="116"/>
      <c r="CA70" s="116"/>
      <c r="CB70" s="116"/>
      <c r="CC70" s="116"/>
      <c r="CD70" s="116"/>
      <c r="CE70" s="116"/>
      <c r="CF70" s="116"/>
      <c r="CG70" s="116"/>
      <c r="CH70" s="116"/>
      <c r="CI70" s="116"/>
      <c r="CJ70" s="116"/>
      <c r="CK70" s="116"/>
      <c r="CL70" s="116"/>
      <c r="CM70" s="116"/>
      <c r="CN70" s="116"/>
      <c r="CO70" s="116"/>
      <c r="CP70" s="116"/>
      <c r="CQ70" s="116"/>
      <c r="CR70" s="116"/>
      <c r="CS70" s="116"/>
      <c r="CT70" s="116"/>
      <c r="CU70" s="116"/>
      <c r="CV70" s="116"/>
      <c r="CW70" s="116"/>
      <c r="CX70" s="116"/>
      <c r="CY70" s="116"/>
      <c r="CZ70" s="116"/>
      <c r="DA70" s="116"/>
      <c r="DB70" s="116"/>
      <c r="DC70" s="116"/>
      <c r="DD70" s="116"/>
      <c r="DE70" s="116"/>
      <c r="DF70" s="116"/>
      <c r="DG70" s="116"/>
      <c r="DH70" s="116"/>
      <c r="DI70" s="116"/>
      <c r="DJ70" s="116"/>
      <c r="DK70" s="116"/>
      <c r="DL70" s="116"/>
      <c r="DM70" s="116"/>
      <c r="DN70" s="116"/>
      <c r="DO70" s="116"/>
      <c r="DP70" s="116"/>
      <c r="DQ70" s="116"/>
      <c r="DR70" s="116"/>
      <c r="DS70" s="116"/>
      <c r="DT70" s="116"/>
      <c r="DU70" s="116"/>
      <c r="DV70" s="116"/>
      <c r="DW70" s="116"/>
      <c r="DX70" s="116"/>
      <c r="DY70" s="116"/>
      <c r="DZ70" s="116"/>
      <c r="EA70" s="116"/>
      <c r="EB70" s="116"/>
      <c r="EC70" s="116"/>
      <c r="ED70" s="116"/>
      <c r="EE70" s="116"/>
      <c r="EF70" s="116"/>
      <c r="EG70" s="116"/>
      <c r="EH70" s="116"/>
      <c r="EI70" s="116"/>
      <c r="EJ70" s="116"/>
      <c r="EK70" s="116"/>
      <c r="EL70" s="116"/>
      <c r="EM70" s="116"/>
      <c r="EN70" s="116"/>
      <c r="EO70" s="116"/>
      <c r="EP70" s="116"/>
      <c r="EQ70" s="116"/>
      <c r="ER70" s="116"/>
      <c r="ES70" s="116"/>
      <c r="ET70" s="116"/>
      <c r="EU70" s="116"/>
      <c r="EV70" s="116"/>
      <c r="EW70" s="116"/>
      <c r="EX70" s="116"/>
      <c r="EY70" s="116"/>
      <c r="EZ70" s="116"/>
      <c r="FA70" s="116"/>
      <c r="FB70" s="116"/>
      <c r="FC70" s="116"/>
      <c r="FD70" s="116"/>
      <c r="FE70" s="116"/>
      <c r="FF70" s="116"/>
      <c r="FG70" s="116"/>
      <c r="FH70" s="116"/>
      <c r="FI70" s="116"/>
      <c r="FJ70" s="116"/>
      <c r="FK70" s="116"/>
      <c r="FL70" s="116"/>
      <c r="FM70" s="116"/>
      <c r="FN70" s="116"/>
      <c r="FO70" s="116"/>
      <c r="FP70" s="116"/>
      <c r="FQ70" s="116"/>
      <c r="FR70" s="116"/>
      <c r="FS70" s="116"/>
      <c r="FT70" s="116"/>
      <c r="FU70" s="116"/>
      <c r="FV70" s="116"/>
      <c r="FW70" s="116"/>
      <c r="FX70" s="116"/>
      <c r="FY70" s="116"/>
      <c r="FZ70" s="116"/>
      <c r="GA70" s="116"/>
      <c r="GB70" s="116"/>
      <c r="GC70" s="116"/>
      <c r="GD70" s="116"/>
      <c r="GE70" s="116"/>
      <c r="GF70" s="116"/>
      <c r="GG70" s="116"/>
      <c r="GH70" s="116"/>
      <c r="GI70" s="116"/>
      <c r="GJ70" s="116"/>
      <c r="GK70" s="116"/>
      <c r="GL70" s="116"/>
      <c r="GM70" s="116"/>
      <c r="GN70" s="116"/>
      <c r="GO70" s="116"/>
      <c r="GP70" s="116"/>
      <c r="GQ70" s="116"/>
      <c r="GR70" s="116"/>
      <c r="GS70" s="116"/>
      <c r="GT70" s="116"/>
      <c r="GU70" s="116"/>
      <c r="GV70" s="116"/>
      <c r="GW70" s="116"/>
      <c r="GX70" s="116"/>
      <c r="GY70" s="116"/>
      <c r="GZ70" s="116"/>
      <c r="HA70" s="116"/>
      <c r="HB70" s="116"/>
      <c r="HC70" s="116"/>
      <c r="HD70" s="116"/>
      <c r="HE70" s="116"/>
      <c r="HF70" s="116"/>
      <c r="HG70" s="116"/>
      <c r="HH70" s="116"/>
      <c r="HI70" s="116"/>
      <c r="HJ70" s="116"/>
      <c r="HK70" s="116"/>
      <c r="HL70" s="116"/>
      <c r="HM70" s="116"/>
      <c r="HN70" s="116"/>
      <c r="HO70" s="116"/>
      <c r="HP70" s="116"/>
      <c r="HQ70" s="116"/>
      <c r="HR70" s="116"/>
      <c r="HS70" s="116"/>
      <c r="HT70" s="116"/>
      <c r="HU70" s="116"/>
      <c r="HV70" s="116"/>
      <c r="HW70" s="116"/>
      <c r="HX70" s="116"/>
      <c r="HY70" s="116"/>
      <c r="HZ70" s="116"/>
      <c r="IA70" s="116"/>
      <c r="IB70" s="116"/>
      <c r="IC70" s="116"/>
      <c r="ID70" s="116"/>
      <c r="IE70" s="116"/>
      <c r="IF70" s="116"/>
      <c r="IG70" s="116"/>
      <c r="IH70" s="116"/>
      <c r="II70" s="116"/>
      <c r="IJ70" s="116"/>
      <c r="IK70" s="116"/>
      <c r="IL70" s="116"/>
      <c r="IM70" s="116"/>
      <c r="IN70" s="116"/>
      <c r="IO70" s="116"/>
      <c r="IP70" s="116"/>
      <c r="IQ70" s="116"/>
      <c r="IR70" s="116"/>
      <c r="IS70" s="116"/>
    </row>
  </sheetData>
  <mergeCells count="1">
    <mergeCell ref="A1:E1"/>
  </mergeCells>
  <pageMargins left="0.75" right="0.75" top="1" bottom="1" header="0.5" footer="0.5"/>
  <pageSetup paperSize="9" orientation="portrait"/>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S40"/>
  <sheetViews>
    <sheetView workbookViewId="0">
      <selection activeCell="A1" sqref="A1:E1"/>
    </sheetView>
  </sheetViews>
  <sheetFormatPr defaultColWidth="7.96666666666667" defaultRowHeight="12"/>
  <cols>
    <col min="1" max="1" width="13.25" style="113" customWidth="1"/>
    <col min="2" max="2" width="27.5083333333333" style="113" customWidth="1"/>
    <col min="3" max="5" width="17.875" style="113" customWidth="1"/>
    <col min="6" max="253" width="9.04166666666667" style="113" customWidth="1"/>
    <col min="254" max="16384" width="7.96666666666667" style="113"/>
  </cols>
  <sheetData>
    <row r="1" s="113" customFormat="1" ht="30" customHeight="1" spans="1:251">
      <c r="A1" s="126" t="s">
        <v>332</v>
      </c>
      <c r="B1" s="126"/>
      <c r="C1" s="126"/>
      <c r="D1" s="126"/>
      <c r="E1" s="126"/>
      <c r="F1" s="116"/>
      <c r="G1" s="116"/>
      <c r="H1" s="116"/>
      <c r="I1" s="116"/>
      <c r="J1" s="116"/>
      <c r="K1" s="116"/>
      <c r="L1" s="116"/>
      <c r="M1" s="116"/>
      <c r="N1" s="116"/>
      <c r="O1" s="116"/>
      <c r="P1" s="116"/>
      <c r="Q1" s="116"/>
      <c r="R1" s="116"/>
      <c r="S1" s="116"/>
      <c r="T1" s="116"/>
      <c r="U1" s="116"/>
      <c r="V1" s="116"/>
      <c r="W1" s="116"/>
      <c r="X1" s="116"/>
      <c r="Y1" s="116"/>
      <c r="Z1" s="116"/>
      <c r="AA1" s="116"/>
      <c r="AB1" s="116"/>
      <c r="AC1" s="116"/>
      <c r="AD1" s="116"/>
      <c r="AE1" s="116"/>
      <c r="AF1" s="116"/>
      <c r="AG1" s="116"/>
      <c r="AH1" s="116"/>
      <c r="AI1" s="116"/>
      <c r="AJ1" s="116"/>
      <c r="AK1" s="116"/>
      <c r="AL1" s="116"/>
      <c r="AM1" s="116"/>
      <c r="AN1" s="116"/>
      <c r="AO1" s="116"/>
      <c r="AP1" s="116"/>
      <c r="AQ1" s="116"/>
      <c r="AR1" s="116"/>
      <c r="AS1" s="116"/>
      <c r="AT1" s="116"/>
      <c r="AU1" s="116"/>
      <c r="AV1" s="116"/>
      <c r="AW1" s="116"/>
      <c r="AX1" s="116"/>
      <c r="AY1" s="116"/>
      <c r="AZ1" s="116"/>
      <c r="BA1" s="116"/>
      <c r="BB1" s="116"/>
      <c r="BC1" s="116"/>
      <c r="BD1" s="116"/>
      <c r="BE1" s="116"/>
      <c r="BF1" s="116"/>
      <c r="BG1" s="116"/>
      <c r="BH1" s="116"/>
      <c r="BI1" s="116"/>
      <c r="BJ1" s="116"/>
      <c r="BK1" s="116"/>
      <c r="BL1" s="116"/>
      <c r="BM1" s="116"/>
      <c r="BN1" s="116"/>
      <c r="BO1" s="116"/>
      <c r="BP1" s="116"/>
      <c r="BQ1" s="116"/>
      <c r="BR1" s="116"/>
      <c r="BS1" s="116"/>
      <c r="BT1" s="116"/>
      <c r="BU1" s="116"/>
      <c r="BV1" s="116"/>
      <c r="BW1" s="116"/>
      <c r="BX1" s="116"/>
      <c r="BY1" s="116"/>
      <c r="BZ1" s="116"/>
      <c r="CA1" s="116"/>
      <c r="CB1" s="116"/>
      <c r="CC1" s="116"/>
      <c r="CD1" s="116"/>
      <c r="CE1" s="116"/>
      <c r="CF1" s="116"/>
      <c r="CG1" s="116"/>
      <c r="CH1" s="116"/>
      <c r="CI1" s="116"/>
      <c r="CJ1" s="116"/>
      <c r="CK1" s="116"/>
      <c r="CL1" s="116"/>
      <c r="CM1" s="116"/>
      <c r="CN1" s="116"/>
      <c r="CO1" s="116"/>
      <c r="CP1" s="116"/>
      <c r="CQ1" s="116"/>
      <c r="CR1" s="116"/>
      <c r="CS1" s="116"/>
      <c r="CT1" s="116"/>
      <c r="CU1" s="116"/>
      <c r="CV1" s="116"/>
      <c r="CW1" s="116"/>
      <c r="CX1" s="116"/>
      <c r="CY1" s="116"/>
      <c r="CZ1" s="116"/>
      <c r="DA1" s="116"/>
      <c r="DB1" s="116"/>
      <c r="DC1" s="116"/>
      <c r="DD1" s="116"/>
      <c r="DE1" s="116"/>
      <c r="DF1" s="116"/>
      <c r="DG1" s="116"/>
      <c r="DH1" s="116"/>
      <c r="DI1" s="116"/>
      <c r="DJ1" s="116"/>
      <c r="DK1" s="116"/>
      <c r="DL1" s="116"/>
      <c r="DM1" s="116"/>
      <c r="DN1" s="116"/>
      <c r="DO1" s="116"/>
      <c r="DP1" s="116"/>
      <c r="DQ1" s="116"/>
      <c r="DR1" s="116"/>
      <c r="DS1" s="116"/>
      <c r="DT1" s="116"/>
      <c r="DU1" s="116"/>
      <c r="DV1" s="116"/>
      <c r="DW1" s="116"/>
      <c r="DX1" s="116"/>
      <c r="DY1" s="116"/>
      <c r="DZ1" s="116"/>
      <c r="EA1" s="116"/>
      <c r="EB1" s="116"/>
      <c r="EC1" s="116"/>
      <c r="ED1" s="116"/>
      <c r="EE1" s="116"/>
      <c r="EF1" s="116"/>
      <c r="EG1" s="116"/>
      <c r="EH1" s="116"/>
      <c r="EI1" s="116"/>
      <c r="EJ1" s="116"/>
      <c r="EK1" s="116"/>
      <c r="EL1" s="116"/>
      <c r="EM1" s="116"/>
      <c r="EN1" s="116"/>
      <c r="EO1" s="116"/>
      <c r="EP1" s="116"/>
      <c r="EQ1" s="116"/>
      <c r="ER1" s="116"/>
      <c r="ES1" s="116"/>
      <c r="ET1" s="116"/>
      <c r="EU1" s="116"/>
      <c r="EV1" s="116"/>
      <c r="EW1" s="116"/>
      <c r="EX1" s="116"/>
      <c r="EY1" s="116"/>
      <c r="EZ1" s="116"/>
      <c r="FA1" s="116"/>
      <c r="FB1" s="116"/>
      <c r="FC1" s="116"/>
      <c r="FD1" s="116"/>
      <c r="FE1" s="116"/>
      <c r="FF1" s="116"/>
      <c r="FG1" s="116"/>
      <c r="FH1" s="116"/>
      <c r="FI1" s="116"/>
      <c r="FJ1" s="116"/>
      <c r="FK1" s="116"/>
      <c r="FL1" s="116"/>
      <c r="FM1" s="116"/>
      <c r="FN1" s="116"/>
      <c r="FO1" s="116"/>
      <c r="FP1" s="116"/>
      <c r="FQ1" s="116"/>
      <c r="FR1" s="116"/>
      <c r="FS1" s="116"/>
      <c r="FT1" s="116"/>
      <c r="FU1" s="116"/>
      <c r="FV1" s="116"/>
      <c r="FW1" s="116"/>
      <c r="FX1" s="116"/>
      <c r="FY1" s="116"/>
      <c r="FZ1" s="116"/>
      <c r="GA1" s="116"/>
      <c r="GB1" s="116"/>
      <c r="GC1" s="116"/>
      <c r="GD1" s="116"/>
      <c r="GE1" s="116"/>
      <c r="GF1" s="116"/>
      <c r="GG1" s="116"/>
      <c r="GH1" s="116"/>
      <c r="GI1" s="116"/>
      <c r="GJ1" s="116"/>
      <c r="GK1" s="116"/>
      <c r="GL1" s="116"/>
      <c r="GM1" s="116"/>
      <c r="GN1" s="116"/>
      <c r="GO1" s="116"/>
      <c r="GP1" s="116"/>
      <c r="GQ1" s="116"/>
      <c r="GR1" s="116"/>
      <c r="GS1" s="116"/>
      <c r="GT1" s="116"/>
      <c r="GU1" s="116"/>
      <c r="GV1" s="116"/>
      <c r="GW1" s="116"/>
      <c r="GX1" s="116"/>
      <c r="GY1" s="116"/>
      <c r="GZ1" s="116"/>
      <c r="HA1" s="116"/>
      <c r="HB1" s="116"/>
      <c r="HC1" s="116"/>
      <c r="HD1" s="116"/>
      <c r="HE1" s="116"/>
      <c r="HF1" s="116"/>
      <c r="HG1" s="116"/>
      <c r="HH1" s="116"/>
      <c r="HI1" s="116"/>
      <c r="HJ1" s="116"/>
      <c r="HK1" s="116"/>
      <c r="HL1" s="116"/>
      <c r="HM1" s="116"/>
      <c r="HN1" s="116"/>
      <c r="HO1" s="116"/>
      <c r="HP1" s="116"/>
      <c r="HQ1" s="116"/>
      <c r="HR1" s="116"/>
      <c r="HS1" s="116"/>
      <c r="HT1" s="116"/>
      <c r="HU1" s="116"/>
      <c r="HV1" s="116"/>
      <c r="HW1" s="116"/>
      <c r="HX1" s="116"/>
      <c r="HY1" s="116"/>
      <c r="HZ1" s="116"/>
      <c r="IA1" s="116"/>
      <c r="IB1" s="116"/>
      <c r="IC1" s="116"/>
      <c r="ID1" s="116"/>
      <c r="IE1" s="116"/>
      <c r="IF1" s="116"/>
      <c r="IG1" s="116"/>
      <c r="IH1" s="116"/>
      <c r="II1" s="116"/>
      <c r="IJ1" s="116"/>
      <c r="IK1" s="116"/>
      <c r="IL1" s="116"/>
      <c r="IM1" s="116"/>
      <c r="IN1" s="116"/>
      <c r="IO1" s="116"/>
      <c r="IP1" s="116"/>
      <c r="IQ1" s="116"/>
    </row>
    <row r="2" s="114" customFormat="1" ht="19.5" customHeight="1" spans="1:4">
      <c r="A2" s="1" t="s">
        <v>333</v>
      </c>
      <c r="D2" s="117" t="s">
        <v>48</v>
      </c>
    </row>
    <row r="3" s="113" customFormat="1" ht="24" customHeight="1" spans="1:251">
      <c r="A3" s="118" t="s">
        <v>122</v>
      </c>
      <c r="B3" s="118" t="s">
        <v>301</v>
      </c>
      <c r="C3" s="118" t="s">
        <v>50</v>
      </c>
      <c r="D3" s="118" t="s">
        <v>51</v>
      </c>
      <c r="E3" s="118" t="s">
        <v>146</v>
      </c>
      <c r="F3" s="116"/>
      <c r="G3" s="116"/>
      <c r="H3" s="116"/>
      <c r="I3" s="116"/>
      <c r="J3" s="116"/>
      <c r="K3" s="116"/>
      <c r="L3" s="116"/>
      <c r="M3" s="116"/>
      <c r="N3" s="116"/>
      <c r="O3" s="116"/>
      <c r="P3" s="116"/>
      <c r="Q3" s="116"/>
      <c r="R3" s="116"/>
      <c r="S3" s="116"/>
      <c r="T3" s="116"/>
      <c r="U3" s="116"/>
      <c r="V3" s="116"/>
      <c r="W3" s="116"/>
      <c r="X3" s="116"/>
      <c r="Y3" s="116"/>
      <c r="Z3" s="116"/>
      <c r="AA3" s="116"/>
      <c r="AB3" s="116"/>
      <c r="AC3" s="116"/>
      <c r="AD3" s="116"/>
      <c r="AE3" s="116"/>
      <c r="AF3" s="116"/>
      <c r="AG3" s="116"/>
      <c r="AH3" s="116"/>
      <c r="AI3" s="116"/>
      <c r="AJ3" s="116"/>
      <c r="AK3" s="116"/>
      <c r="AL3" s="116"/>
      <c r="AM3" s="116"/>
      <c r="AN3" s="116"/>
      <c r="AO3" s="116"/>
      <c r="AP3" s="116"/>
      <c r="AQ3" s="116"/>
      <c r="AR3" s="116"/>
      <c r="AS3" s="116"/>
      <c r="AT3" s="116"/>
      <c r="AU3" s="116"/>
      <c r="AV3" s="116"/>
      <c r="AW3" s="116"/>
      <c r="AX3" s="116"/>
      <c r="AY3" s="116"/>
      <c r="AZ3" s="116"/>
      <c r="BA3" s="116"/>
      <c r="BB3" s="116"/>
      <c r="BC3" s="116"/>
      <c r="BD3" s="116"/>
      <c r="BE3" s="116"/>
      <c r="BF3" s="116"/>
      <c r="BG3" s="116"/>
      <c r="BH3" s="116"/>
      <c r="BI3" s="116"/>
      <c r="BJ3" s="116"/>
      <c r="BK3" s="116"/>
      <c r="BL3" s="116"/>
      <c r="BM3" s="116"/>
      <c r="BN3" s="116"/>
      <c r="BO3" s="116"/>
      <c r="BP3" s="116"/>
      <c r="BQ3" s="116"/>
      <c r="BR3" s="116"/>
      <c r="BS3" s="116"/>
      <c r="BT3" s="116"/>
      <c r="BU3" s="116"/>
      <c r="BV3" s="116"/>
      <c r="BW3" s="116"/>
      <c r="BX3" s="116"/>
      <c r="BY3" s="116"/>
      <c r="BZ3" s="116"/>
      <c r="CA3" s="116"/>
      <c r="CB3" s="116"/>
      <c r="CC3" s="116"/>
      <c r="CD3" s="116"/>
      <c r="CE3" s="116"/>
      <c r="CF3" s="116"/>
      <c r="CG3" s="116"/>
      <c r="CH3" s="116"/>
      <c r="CI3" s="116"/>
      <c r="CJ3" s="116"/>
      <c r="CK3" s="116"/>
      <c r="CL3" s="116"/>
      <c r="CM3" s="116"/>
      <c r="CN3" s="116"/>
      <c r="CO3" s="116"/>
      <c r="CP3" s="116"/>
      <c r="CQ3" s="116"/>
      <c r="CR3" s="116"/>
      <c r="CS3" s="116"/>
      <c r="CT3" s="116"/>
      <c r="CU3" s="116"/>
      <c r="CV3" s="116"/>
      <c r="CW3" s="116"/>
      <c r="CX3" s="116"/>
      <c r="CY3" s="116"/>
      <c r="CZ3" s="116"/>
      <c r="DA3" s="116"/>
      <c r="DB3" s="116"/>
      <c r="DC3" s="116"/>
      <c r="DD3" s="116"/>
      <c r="DE3" s="116"/>
      <c r="DF3" s="116"/>
      <c r="DG3" s="116"/>
      <c r="DH3" s="116"/>
      <c r="DI3" s="116"/>
      <c r="DJ3" s="116"/>
      <c r="DK3" s="116"/>
      <c r="DL3" s="116"/>
      <c r="DM3" s="116"/>
      <c r="DN3" s="116"/>
      <c r="DO3" s="116"/>
      <c r="DP3" s="116"/>
      <c r="DQ3" s="116"/>
      <c r="DR3" s="116"/>
      <c r="DS3" s="116"/>
      <c r="DT3" s="116"/>
      <c r="DU3" s="116"/>
      <c r="DV3" s="116"/>
      <c r="DW3" s="116"/>
      <c r="DX3" s="116"/>
      <c r="DY3" s="116"/>
      <c r="DZ3" s="116"/>
      <c r="EA3" s="116"/>
      <c r="EB3" s="116"/>
      <c r="EC3" s="116"/>
      <c r="ED3" s="116"/>
      <c r="EE3" s="116"/>
      <c r="EF3" s="116"/>
      <c r="EG3" s="116"/>
      <c r="EH3" s="116"/>
      <c r="EI3" s="116"/>
      <c r="EJ3" s="116"/>
      <c r="EK3" s="116"/>
      <c r="EL3" s="116"/>
      <c r="EM3" s="116"/>
      <c r="EN3" s="116"/>
      <c r="EO3" s="116"/>
      <c r="EP3" s="116"/>
      <c r="EQ3" s="116"/>
      <c r="ER3" s="116"/>
      <c r="ES3" s="116"/>
      <c r="ET3" s="116"/>
      <c r="EU3" s="116"/>
      <c r="EV3" s="116"/>
      <c r="EW3" s="116"/>
      <c r="EX3" s="116"/>
      <c r="EY3" s="116"/>
      <c r="EZ3" s="116"/>
      <c r="FA3" s="116"/>
      <c r="FB3" s="116"/>
      <c r="FC3" s="116"/>
      <c r="FD3" s="116"/>
      <c r="FE3" s="116"/>
      <c r="FF3" s="116"/>
      <c r="FG3" s="116"/>
      <c r="FH3" s="116"/>
      <c r="FI3" s="116"/>
      <c r="FJ3" s="116"/>
      <c r="FK3" s="116"/>
      <c r="FL3" s="116"/>
      <c r="FM3" s="116"/>
      <c r="FN3" s="116"/>
      <c r="FO3" s="116"/>
      <c r="FP3" s="116"/>
      <c r="FQ3" s="116"/>
      <c r="FR3" s="116"/>
      <c r="FS3" s="116"/>
      <c r="FT3" s="116"/>
      <c r="FU3" s="116"/>
      <c r="FV3" s="116"/>
      <c r="FW3" s="116"/>
      <c r="FX3" s="116"/>
      <c r="FY3" s="116"/>
      <c r="FZ3" s="116"/>
      <c r="GA3" s="116"/>
      <c r="GB3" s="116"/>
      <c r="GC3" s="116"/>
      <c r="GD3" s="116"/>
      <c r="GE3" s="116"/>
      <c r="GF3" s="116"/>
      <c r="GG3" s="116"/>
      <c r="GH3" s="116"/>
      <c r="GI3" s="116"/>
      <c r="GJ3" s="116"/>
      <c r="GK3" s="116"/>
      <c r="GL3" s="116"/>
      <c r="GM3" s="116"/>
      <c r="GN3" s="116"/>
      <c r="GO3" s="116"/>
      <c r="GP3" s="116"/>
      <c r="GQ3" s="116"/>
      <c r="GR3" s="116"/>
      <c r="GS3" s="116"/>
      <c r="GT3" s="116"/>
      <c r="GU3" s="116"/>
      <c r="GV3" s="116"/>
      <c r="GW3" s="116"/>
      <c r="GX3" s="116"/>
      <c r="GY3" s="116"/>
      <c r="GZ3" s="116"/>
      <c r="HA3" s="116"/>
      <c r="HB3" s="116"/>
      <c r="HC3" s="116"/>
      <c r="HD3" s="116"/>
      <c r="HE3" s="116"/>
      <c r="HF3" s="116"/>
      <c r="HG3" s="116"/>
      <c r="HH3" s="116"/>
      <c r="HI3" s="116"/>
      <c r="HJ3" s="116"/>
      <c r="HK3" s="116"/>
      <c r="HL3" s="116"/>
      <c r="HM3" s="116"/>
      <c r="HN3" s="116"/>
      <c r="HO3" s="116"/>
      <c r="HP3" s="116"/>
      <c r="HQ3" s="116"/>
      <c r="HR3" s="116"/>
      <c r="HS3" s="116"/>
      <c r="HT3" s="116"/>
      <c r="HU3" s="116"/>
      <c r="HV3" s="116"/>
      <c r="HW3" s="116"/>
      <c r="HX3" s="116"/>
      <c r="HY3" s="116"/>
      <c r="HZ3" s="116"/>
      <c r="IA3" s="116"/>
      <c r="IB3" s="116"/>
      <c r="IC3" s="116"/>
      <c r="ID3" s="116"/>
      <c r="IE3" s="116"/>
      <c r="IF3" s="116"/>
      <c r="IG3" s="116"/>
      <c r="IH3" s="116"/>
      <c r="II3" s="116"/>
      <c r="IJ3" s="116"/>
      <c r="IK3" s="116"/>
      <c r="IL3" s="116"/>
      <c r="IM3" s="116"/>
      <c r="IN3" s="116"/>
      <c r="IO3" s="116"/>
      <c r="IP3" s="116"/>
      <c r="IQ3" s="116"/>
    </row>
    <row r="4" s="113" customFormat="1" ht="24" customHeight="1" spans="1:251">
      <c r="A4" s="119">
        <v>209</v>
      </c>
      <c r="B4" s="120" t="s">
        <v>302</v>
      </c>
      <c r="C4" s="121"/>
      <c r="D4" s="121"/>
      <c r="E4" s="121"/>
      <c r="F4" s="116"/>
      <c r="G4" s="116"/>
      <c r="H4" s="116"/>
      <c r="I4" s="116"/>
      <c r="J4" s="116"/>
      <c r="K4" s="116"/>
      <c r="L4" s="116"/>
      <c r="M4" s="116"/>
      <c r="N4" s="116"/>
      <c r="O4" s="116"/>
      <c r="P4" s="116"/>
      <c r="Q4" s="116"/>
      <c r="R4" s="116"/>
      <c r="S4" s="116"/>
      <c r="T4" s="116"/>
      <c r="U4" s="116"/>
      <c r="V4" s="116"/>
      <c r="W4" s="116"/>
      <c r="X4" s="116"/>
      <c r="Y4" s="116"/>
      <c r="Z4" s="116"/>
      <c r="AA4" s="116"/>
      <c r="AB4" s="116"/>
      <c r="AC4" s="116"/>
      <c r="AD4" s="116"/>
      <c r="AE4" s="116"/>
      <c r="AF4" s="116"/>
      <c r="AG4" s="116"/>
      <c r="AH4" s="116"/>
      <c r="AI4" s="116"/>
      <c r="AJ4" s="116"/>
      <c r="AK4" s="116"/>
      <c r="AL4" s="116"/>
      <c r="AM4" s="116"/>
      <c r="AN4" s="116"/>
      <c r="AO4" s="116"/>
      <c r="AP4" s="116"/>
      <c r="AQ4" s="116"/>
      <c r="AR4" s="116"/>
      <c r="AS4" s="116"/>
      <c r="AT4" s="116"/>
      <c r="AU4" s="116"/>
      <c r="AV4" s="116"/>
      <c r="AW4" s="116"/>
      <c r="AX4" s="116"/>
      <c r="AY4" s="116"/>
      <c r="AZ4" s="116"/>
      <c r="BA4" s="116"/>
      <c r="BB4" s="116"/>
      <c r="BC4" s="116"/>
      <c r="BD4" s="116"/>
      <c r="BE4" s="116"/>
      <c r="BF4" s="116"/>
      <c r="BG4" s="116"/>
      <c r="BH4" s="116"/>
      <c r="BI4" s="116"/>
      <c r="BJ4" s="116"/>
      <c r="BK4" s="116"/>
      <c r="BL4" s="116"/>
      <c r="BM4" s="116"/>
      <c r="BN4" s="116"/>
      <c r="BO4" s="116"/>
      <c r="BP4" s="116"/>
      <c r="BQ4" s="116"/>
      <c r="BR4" s="116"/>
      <c r="BS4" s="116"/>
      <c r="BT4" s="116"/>
      <c r="BU4" s="116"/>
      <c r="BV4" s="116"/>
      <c r="BW4" s="116"/>
      <c r="BX4" s="116"/>
      <c r="BY4" s="116"/>
      <c r="BZ4" s="116"/>
      <c r="CA4" s="116"/>
      <c r="CB4" s="116"/>
      <c r="CC4" s="116"/>
      <c r="CD4" s="116"/>
      <c r="CE4" s="116"/>
      <c r="CF4" s="116"/>
      <c r="CG4" s="116"/>
      <c r="CH4" s="116"/>
      <c r="CI4" s="116"/>
      <c r="CJ4" s="116"/>
      <c r="CK4" s="116"/>
      <c r="CL4" s="116"/>
      <c r="CM4" s="116"/>
      <c r="CN4" s="116"/>
      <c r="CO4" s="116"/>
      <c r="CP4" s="116"/>
      <c r="CQ4" s="116"/>
      <c r="CR4" s="116"/>
      <c r="CS4" s="116"/>
      <c r="CT4" s="116"/>
      <c r="CU4" s="116"/>
      <c r="CV4" s="116"/>
      <c r="CW4" s="116"/>
      <c r="CX4" s="116"/>
      <c r="CY4" s="116"/>
      <c r="CZ4" s="116"/>
      <c r="DA4" s="116"/>
      <c r="DB4" s="116"/>
      <c r="DC4" s="116"/>
      <c r="DD4" s="116"/>
      <c r="DE4" s="116"/>
      <c r="DF4" s="116"/>
      <c r="DG4" s="116"/>
      <c r="DH4" s="116"/>
      <c r="DI4" s="116"/>
      <c r="DJ4" s="116"/>
      <c r="DK4" s="116"/>
      <c r="DL4" s="116"/>
      <c r="DM4" s="116"/>
      <c r="DN4" s="116"/>
      <c r="DO4" s="116"/>
      <c r="DP4" s="116"/>
      <c r="DQ4" s="116"/>
      <c r="DR4" s="116"/>
      <c r="DS4" s="116"/>
      <c r="DT4" s="116"/>
      <c r="DU4" s="116"/>
      <c r="DV4" s="116"/>
      <c r="DW4" s="116"/>
      <c r="DX4" s="116"/>
      <c r="DY4" s="116"/>
      <c r="DZ4" s="116"/>
      <c r="EA4" s="116"/>
      <c r="EB4" s="116"/>
      <c r="EC4" s="116"/>
      <c r="ED4" s="116"/>
      <c r="EE4" s="116"/>
      <c r="EF4" s="116"/>
      <c r="EG4" s="116"/>
      <c r="EH4" s="116"/>
      <c r="EI4" s="116"/>
      <c r="EJ4" s="116"/>
      <c r="EK4" s="116"/>
      <c r="EL4" s="116"/>
      <c r="EM4" s="116"/>
      <c r="EN4" s="116"/>
      <c r="EO4" s="116"/>
      <c r="EP4" s="116"/>
      <c r="EQ4" s="116"/>
      <c r="ER4" s="116"/>
      <c r="ES4" s="116"/>
      <c r="ET4" s="116"/>
      <c r="EU4" s="116"/>
      <c r="EV4" s="116"/>
      <c r="EW4" s="116"/>
      <c r="EX4" s="116"/>
      <c r="EY4" s="116"/>
      <c r="EZ4" s="116"/>
      <c r="FA4" s="116"/>
      <c r="FB4" s="116"/>
      <c r="FC4" s="116"/>
      <c r="FD4" s="116"/>
      <c r="FE4" s="116"/>
      <c r="FF4" s="116"/>
      <c r="FG4" s="116"/>
      <c r="FH4" s="116"/>
      <c r="FI4" s="116"/>
      <c r="FJ4" s="116"/>
      <c r="FK4" s="116"/>
      <c r="FL4" s="116"/>
      <c r="FM4" s="116"/>
      <c r="FN4" s="116"/>
      <c r="FO4" s="116"/>
      <c r="FP4" s="116"/>
      <c r="FQ4" s="116"/>
      <c r="FR4" s="116"/>
      <c r="FS4" s="116"/>
      <c r="FT4" s="116"/>
      <c r="FU4" s="116"/>
      <c r="FV4" s="116"/>
      <c r="FW4" s="116"/>
      <c r="FX4" s="116"/>
      <c r="FY4" s="116"/>
      <c r="FZ4" s="116"/>
      <c r="GA4" s="116"/>
      <c r="GB4" s="116"/>
      <c r="GC4" s="116"/>
      <c r="GD4" s="116"/>
      <c r="GE4" s="116"/>
      <c r="GF4" s="116"/>
      <c r="GG4" s="116"/>
      <c r="GH4" s="116"/>
      <c r="GI4" s="116"/>
      <c r="GJ4" s="116"/>
      <c r="GK4" s="116"/>
      <c r="GL4" s="116"/>
      <c r="GM4" s="116"/>
      <c r="GN4" s="116"/>
      <c r="GO4" s="116"/>
      <c r="GP4" s="116"/>
      <c r="GQ4" s="116"/>
      <c r="GR4" s="116"/>
      <c r="GS4" s="116"/>
      <c r="GT4" s="116"/>
      <c r="GU4" s="116"/>
      <c r="GV4" s="116"/>
      <c r="GW4" s="116"/>
      <c r="GX4" s="116"/>
      <c r="GY4" s="116"/>
      <c r="GZ4" s="116"/>
      <c r="HA4" s="116"/>
      <c r="HB4" s="116"/>
      <c r="HC4" s="116"/>
      <c r="HD4" s="116"/>
      <c r="HE4" s="116"/>
      <c r="HF4" s="116"/>
      <c r="HG4" s="116"/>
      <c r="HH4" s="116"/>
      <c r="HI4" s="116"/>
      <c r="HJ4" s="116"/>
      <c r="HK4" s="116"/>
      <c r="HL4" s="116"/>
      <c r="HM4" s="116"/>
      <c r="HN4" s="116"/>
      <c r="HO4" s="116"/>
      <c r="HP4" s="116"/>
      <c r="HQ4" s="116"/>
      <c r="HR4" s="116"/>
      <c r="HS4" s="116"/>
      <c r="HT4" s="116"/>
      <c r="HU4" s="116"/>
      <c r="HV4" s="116"/>
      <c r="HW4" s="116"/>
      <c r="HX4" s="116"/>
      <c r="HY4" s="116"/>
      <c r="HZ4" s="116"/>
      <c r="IA4" s="116"/>
      <c r="IB4" s="116"/>
      <c r="IC4" s="116"/>
      <c r="ID4" s="116"/>
      <c r="IE4" s="116"/>
      <c r="IF4" s="116"/>
      <c r="IG4" s="116"/>
      <c r="IH4" s="116"/>
      <c r="II4" s="116"/>
      <c r="IJ4" s="116"/>
      <c r="IK4" s="116"/>
      <c r="IL4" s="116"/>
      <c r="IM4" s="116"/>
      <c r="IN4" s="116"/>
      <c r="IO4" s="116"/>
      <c r="IP4" s="116"/>
      <c r="IQ4" s="116"/>
    </row>
    <row r="5" s="113" customFormat="1" ht="24" customHeight="1" spans="1:251">
      <c r="A5" s="119"/>
      <c r="B5" s="121"/>
      <c r="C5" s="121"/>
      <c r="D5" s="121"/>
      <c r="E5" s="121"/>
      <c r="F5" s="116"/>
      <c r="G5" s="116"/>
      <c r="H5" s="116"/>
      <c r="I5" s="116"/>
      <c r="J5" s="116"/>
      <c r="K5" s="116"/>
      <c r="L5" s="116"/>
      <c r="M5" s="116"/>
      <c r="N5" s="116"/>
      <c r="O5" s="116"/>
      <c r="P5" s="116"/>
      <c r="Q5" s="116"/>
      <c r="R5" s="116"/>
      <c r="S5" s="116"/>
      <c r="T5" s="116"/>
      <c r="U5" s="116"/>
      <c r="V5" s="116"/>
      <c r="W5" s="116"/>
      <c r="X5" s="116"/>
      <c r="Y5" s="116"/>
      <c r="Z5" s="116"/>
      <c r="AA5" s="116"/>
      <c r="AB5" s="116"/>
      <c r="AC5" s="116"/>
      <c r="AD5" s="116"/>
      <c r="AE5" s="116"/>
      <c r="AF5" s="116"/>
      <c r="AG5" s="116"/>
      <c r="AH5" s="116"/>
      <c r="AI5" s="116"/>
      <c r="AJ5" s="116"/>
      <c r="AK5" s="116"/>
      <c r="AL5" s="116"/>
      <c r="AM5" s="116"/>
      <c r="AN5" s="116"/>
      <c r="AO5" s="116"/>
      <c r="AP5" s="116"/>
      <c r="AQ5" s="116"/>
      <c r="AR5" s="116"/>
      <c r="AS5" s="116"/>
      <c r="AT5" s="116"/>
      <c r="AU5" s="116"/>
      <c r="AV5" s="116"/>
      <c r="AW5" s="116"/>
      <c r="AX5" s="116"/>
      <c r="AY5" s="116"/>
      <c r="AZ5" s="116"/>
      <c r="BA5" s="116"/>
      <c r="BB5" s="116"/>
      <c r="BC5" s="116"/>
      <c r="BD5" s="116"/>
      <c r="BE5" s="116"/>
      <c r="BF5" s="116"/>
      <c r="BG5" s="116"/>
      <c r="BH5" s="116"/>
      <c r="BI5" s="116"/>
      <c r="BJ5" s="116"/>
      <c r="BK5" s="116"/>
      <c r="BL5" s="116"/>
      <c r="BM5" s="116"/>
      <c r="BN5" s="116"/>
      <c r="BO5" s="116"/>
      <c r="BP5" s="116"/>
      <c r="BQ5" s="116"/>
      <c r="BR5" s="116"/>
      <c r="BS5" s="116"/>
      <c r="BT5" s="116"/>
      <c r="BU5" s="116"/>
      <c r="BV5" s="116"/>
      <c r="BW5" s="116"/>
      <c r="BX5" s="116"/>
      <c r="BY5" s="116"/>
      <c r="BZ5" s="116"/>
      <c r="CA5" s="116"/>
      <c r="CB5" s="116"/>
      <c r="CC5" s="116"/>
      <c r="CD5" s="116"/>
      <c r="CE5" s="116"/>
      <c r="CF5" s="116"/>
      <c r="CG5" s="116"/>
      <c r="CH5" s="116"/>
      <c r="CI5" s="116"/>
      <c r="CJ5" s="116"/>
      <c r="CK5" s="116"/>
      <c r="CL5" s="116"/>
      <c r="CM5" s="116"/>
      <c r="CN5" s="116"/>
      <c r="CO5" s="116"/>
      <c r="CP5" s="116"/>
      <c r="CQ5" s="116"/>
      <c r="CR5" s="116"/>
      <c r="CS5" s="116"/>
      <c r="CT5" s="116"/>
      <c r="CU5" s="116"/>
      <c r="CV5" s="116"/>
      <c r="CW5" s="116"/>
      <c r="CX5" s="116"/>
      <c r="CY5" s="116"/>
      <c r="CZ5" s="116"/>
      <c r="DA5" s="116"/>
      <c r="DB5" s="116"/>
      <c r="DC5" s="116"/>
      <c r="DD5" s="116"/>
      <c r="DE5" s="116"/>
      <c r="DF5" s="116"/>
      <c r="DG5" s="116"/>
      <c r="DH5" s="116"/>
      <c r="DI5" s="116"/>
      <c r="DJ5" s="116"/>
      <c r="DK5" s="116"/>
      <c r="DL5" s="116"/>
      <c r="DM5" s="116"/>
      <c r="DN5" s="116"/>
      <c r="DO5" s="116"/>
      <c r="DP5" s="116"/>
      <c r="DQ5" s="116"/>
      <c r="DR5" s="116"/>
      <c r="DS5" s="116"/>
      <c r="DT5" s="116"/>
      <c r="DU5" s="116"/>
      <c r="DV5" s="116"/>
      <c r="DW5" s="116"/>
      <c r="DX5" s="116"/>
      <c r="DY5" s="116"/>
      <c r="DZ5" s="116"/>
      <c r="EA5" s="116"/>
      <c r="EB5" s="116"/>
      <c r="EC5" s="116"/>
      <c r="ED5" s="116"/>
      <c r="EE5" s="116"/>
      <c r="EF5" s="116"/>
      <c r="EG5" s="116"/>
      <c r="EH5" s="116"/>
      <c r="EI5" s="116"/>
      <c r="EJ5" s="116"/>
      <c r="EK5" s="116"/>
      <c r="EL5" s="116"/>
      <c r="EM5" s="116"/>
      <c r="EN5" s="116"/>
      <c r="EO5" s="116"/>
      <c r="EP5" s="116"/>
      <c r="EQ5" s="116"/>
      <c r="ER5" s="116"/>
      <c r="ES5" s="116"/>
      <c r="ET5" s="116"/>
      <c r="EU5" s="116"/>
      <c r="EV5" s="116"/>
      <c r="EW5" s="116"/>
      <c r="EX5" s="116"/>
      <c r="EY5" s="116"/>
      <c r="EZ5" s="116"/>
      <c r="FA5" s="116"/>
      <c r="FB5" s="116"/>
      <c r="FC5" s="116"/>
      <c r="FD5" s="116"/>
      <c r="FE5" s="116"/>
      <c r="FF5" s="116"/>
      <c r="FG5" s="116"/>
      <c r="FH5" s="116"/>
      <c r="FI5" s="116"/>
      <c r="FJ5" s="116"/>
      <c r="FK5" s="116"/>
      <c r="FL5" s="116"/>
      <c r="FM5" s="116"/>
      <c r="FN5" s="116"/>
      <c r="FO5" s="116"/>
      <c r="FP5" s="116"/>
      <c r="FQ5" s="116"/>
      <c r="FR5" s="116"/>
      <c r="FS5" s="116"/>
      <c r="FT5" s="116"/>
      <c r="FU5" s="116"/>
      <c r="FV5" s="116"/>
      <c r="FW5" s="116"/>
      <c r="FX5" s="116"/>
      <c r="FY5" s="116"/>
      <c r="FZ5" s="116"/>
      <c r="GA5" s="116"/>
      <c r="GB5" s="116"/>
      <c r="GC5" s="116"/>
      <c r="GD5" s="116"/>
      <c r="GE5" s="116"/>
      <c r="GF5" s="116"/>
      <c r="GG5" s="116"/>
      <c r="GH5" s="116"/>
      <c r="GI5" s="116"/>
      <c r="GJ5" s="116"/>
      <c r="GK5" s="116"/>
      <c r="GL5" s="116"/>
      <c r="GM5" s="116"/>
      <c r="GN5" s="116"/>
      <c r="GO5" s="116"/>
      <c r="GP5" s="116"/>
      <c r="GQ5" s="116"/>
      <c r="GR5" s="116"/>
      <c r="GS5" s="116"/>
      <c r="GT5" s="116"/>
      <c r="GU5" s="116"/>
      <c r="GV5" s="116"/>
      <c r="GW5" s="116"/>
      <c r="GX5" s="116"/>
      <c r="GY5" s="116"/>
      <c r="GZ5" s="116"/>
      <c r="HA5" s="116"/>
      <c r="HB5" s="116"/>
      <c r="HC5" s="116"/>
      <c r="HD5" s="116"/>
      <c r="HE5" s="116"/>
      <c r="HF5" s="116"/>
      <c r="HG5" s="116"/>
      <c r="HH5" s="116"/>
      <c r="HI5" s="116"/>
      <c r="HJ5" s="116"/>
      <c r="HK5" s="116"/>
      <c r="HL5" s="116"/>
      <c r="HM5" s="116"/>
      <c r="HN5" s="116"/>
      <c r="HO5" s="116"/>
      <c r="HP5" s="116"/>
      <c r="HQ5" s="116"/>
      <c r="HR5" s="116"/>
      <c r="HS5" s="116"/>
      <c r="HT5" s="116"/>
      <c r="HU5" s="116"/>
      <c r="HV5" s="116"/>
      <c r="HW5" s="116"/>
      <c r="HX5" s="116"/>
      <c r="HY5" s="116"/>
      <c r="HZ5" s="116"/>
      <c r="IA5" s="116"/>
      <c r="IB5" s="116"/>
      <c r="IC5" s="116"/>
      <c r="ID5" s="116"/>
      <c r="IE5" s="116"/>
      <c r="IF5" s="116"/>
      <c r="IG5" s="116"/>
      <c r="IH5" s="116"/>
      <c r="II5" s="116"/>
      <c r="IJ5" s="116"/>
      <c r="IK5" s="116"/>
      <c r="IL5" s="116"/>
      <c r="IM5" s="116"/>
      <c r="IN5" s="116"/>
      <c r="IO5" s="116"/>
      <c r="IP5" s="116"/>
      <c r="IQ5" s="116"/>
    </row>
    <row r="6" s="113" customFormat="1" ht="24" customHeight="1" spans="1:251">
      <c r="A6" s="119">
        <v>20901</v>
      </c>
      <c r="B6" s="120" t="s">
        <v>303</v>
      </c>
      <c r="C6" s="121"/>
      <c r="D6" s="121"/>
      <c r="E6" s="121"/>
      <c r="F6" s="116"/>
      <c r="G6" s="116"/>
      <c r="H6" s="116"/>
      <c r="I6" s="116"/>
      <c r="J6" s="116"/>
      <c r="K6" s="116"/>
      <c r="L6" s="116"/>
      <c r="M6" s="116"/>
      <c r="N6" s="116"/>
      <c r="O6" s="116"/>
      <c r="P6" s="116"/>
      <c r="Q6" s="116"/>
      <c r="R6" s="116"/>
      <c r="S6" s="116"/>
      <c r="T6" s="116"/>
      <c r="U6" s="116"/>
      <c r="V6" s="116"/>
      <c r="W6" s="116"/>
      <c r="X6" s="116"/>
      <c r="Y6" s="116"/>
      <c r="Z6" s="116"/>
      <c r="AA6" s="116"/>
      <c r="AB6" s="116"/>
      <c r="AC6" s="116"/>
      <c r="AD6" s="116"/>
      <c r="AE6" s="116"/>
      <c r="AF6" s="116"/>
      <c r="AG6" s="116"/>
      <c r="AH6" s="116"/>
      <c r="AI6" s="116"/>
      <c r="AJ6" s="116"/>
      <c r="AK6" s="116"/>
      <c r="AL6" s="116"/>
      <c r="AM6" s="116"/>
      <c r="AN6" s="116"/>
      <c r="AO6" s="116"/>
      <c r="AP6" s="116"/>
      <c r="AQ6" s="116"/>
      <c r="AR6" s="116"/>
      <c r="AS6" s="116"/>
      <c r="AT6" s="116"/>
      <c r="AU6" s="116"/>
      <c r="AV6" s="116"/>
      <c r="AW6" s="116"/>
      <c r="AX6" s="116"/>
      <c r="AY6" s="116"/>
      <c r="AZ6" s="116"/>
      <c r="BA6" s="116"/>
      <c r="BB6" s="116"/>
      <c r="BC6" s="116"/>
      <c r="BD6" s="116"/>
      <c r="BE6" s="116"/>
      <c r="BF6" s="116"/>
      <c r="BG6" s="116"/>
      <c r="BH6" s="116"/>
      <c r="BI6" s="116"/>
      <c r="BJ6" s="116"/>
      <c r="BK6" s="116"/>
      <c r="BL6" s="116"/>
      <c r="BM6" s="116"/>
      <c r="BN6" s="116"/>
      <c r="BO6" s="116"/>
      <c r="BP6" s="116"/>
      <c r="BQ6" s="116"/>
      <c r="BR6" s="116"/>
      <c r="BS6" s="116"/>
      <c r="BT6" s="116"/>
      <c r="BU6" s="116"/>
      <c r="BV6" s="116"/>
      <c r="BW6" s="116"/>
      <c r="BX6" s="116"/>
      <c r="BY6" s="116"/>
      <c r="BZ6" s="116"/>
      <c r="CA6" s="116"/>
      <c r="CB6" s="116"/>
      <c r="CC6" s="116"/>
      <c r="CD6" s="116"/>
      <c r="CE6" s="116"/>
      <c r="CF6" s="116"/>
      <c r="CG6" s="116"/>
      <c r="CH6" s="116"/>
      <c r="CI6" s="116"/>
      <c r="CJ6" s="116"/>
      <c r="CK6" s="116"/>
      <c r="CL6" s="116"/>
      <c r="CM6" s="116"/>
      <c r="CN6" s="116"/>
      <c r="CO6" s="116"/>
      <c r="CP6" s="116"/>
      <c r="CQ6" s="116"/>
      <c r="CR6" s="116"/>
      <c r="CS6" s="116"/>
      <c r="CT6" s="116"/>
      <c r="CU6" s="116"/>
      <c r="CV6" s="116"/>
      <c r="CW6" s="116"/>
      <c r="CX6" s="116"/>
      <c r="CY6" s="116"/>
      <c r="CZ6" s="116"/>
      <c r="DA6" s="116"/>
      <c r="DB6" s="116"/>
      <c r="DC6" s="116"/>
      <c r="DD6" s="116"/>
      <c r="DE6" s="116"/>
      <c r="DF6" s="116"/>
      <c r="DG6" s="116"/>
      <c r="DH6" s="116"/>
      <c r="DI6" s="116"/>
      <c r="DJ6" s="116"/>
      <c r="DK6" s="116"/>
      <c r="DL6" s="116"/>
      <c r="DM6" s="116"/>
      <c r="DN6" s="116"/>
      <c r="DO6" s="116"/>
      <c r="DP6" s="116"/>
      <c r="DQ6" s="116"/>
      <c r="DR6" s="116"/>
      <c r="DS6" s="116"/>
      <c r="DT6" s="116"/>
      <c r="DU6" s="116"/>
      <c r="DV6" s="116"/>
      <c r="DW6" s="116"/>
      <c r="DX6" s="116"/>
      <c r="DY6" s="116"/>
      <c r="DZ6" s="116"/>
      <c r="EA6" s="116"/>
      <c r="EB6" s="116"/>
      <c r="EC6" s="116"/>
      <c r="ED6" s="116"/>
      <c r="EE6" s="116"/>
      <c r="EF6" s="116"/>
      <c r="EG6" s="116"/>
      <c r="EH6" s="116"/>
      <c r="EI6" s="116"/>
      <c r="EJ6" s="116"/>
      <c r="EK6" s="116"/>
      <c r="EL6" s="116"/>
      <c r="EM6" s="116"/>
      <c r="EN6" s="116"/>
      <c r="EO6" s="116"/>
      <c r="EP6" s="116"/>
      <c r="EQ6" s="116"/>
      <c r="ER6" s="116"/>
      <c r="ES6" s="116"/>
      <c r="ET6" s="116"/>
      <c r="EU6" s="116"/>
      <c r="EV6" s="116"/>
      <c r="EW6" s="116"/>
      <c r="EX6" s="116"/>
      <c r="EY6" s="116"/>
      <c r="EZ6" s="116"/>
      <c r="FA6" s="116"/>
      <c r="FB6" s="116"/>
      <c r="FC6" s="116"/>
      <c r="FD6" s="116"/>
      <c r="FE6" s="116"/>
      <c r="FF6" s="116"/>
      <c r="FG6" s="116"/>
      <c r="FH6" s="116"/>
      <c r="FI6" s="116"/>
      <c r="FJ6" s="116"/>
      <c r="FK6" s="116"/>
      <c r="FL6" s="116"/>
      <c r="FM6" s="116"/>
      <c r="FN6" s="116"/>
      <c r="FO6" s="116"/>
      <c r="FP6" s="116"/>
      <c r="FQ6" s="116"/>
      <c r="FR6" s="116"/>
      <c r="FS6" s="116"/>
      <c r="FT6" s="116"/>
      <c r="FU6" s="116"/>
      <c r="FV6" s="116"/>
      <c r="FW6" s="116"/>
      <c r="FX6" s="116"/>
      <c r="FY6" s="116"/>
      <c r="FZ6" s="116"/>
      <c r="GA6" s="116"/>
      <c r="GB6" s="116"/>
      <c r="GC6" s="116"/>
      <c r="GD6" s="116"/>
      <c r="GE6" s="116"/>
      <c r="GF6" s="116"/>
      <c r="GG6" s="116"/>
      <c r="GH6" s="116"/>
      <c r="GI6" s="116"/>
      <c r="GJ6" s="116"/>
      <c r="GK6" s="116"/>
      <c r="GL6" s="116"/>
      <c r="GM6" s="116"/>
      <c r="GN6" s="116"/>
      <c r="GO6" s="116"/>
      <c r="GP6" s="116"/>
      <c r="GQ6" s="116"/>
      <c r="GR6" s="116"/>
      <c r="GS6" s="116"/>
      <c r="GT6" s="116"/>
      <c r="GU6" s="116"/>
      <c r="GV6" s="116"/>
      <c r="GW6" s="116"/>
      <c r="GX6" s="116"/>
      <c r="GY6" s="116"/>
      <c r="GZ6" s="116"/>
      <c r="HA6" s="116"/>
      <c r="HB6" s="116"/>
      <c r="HC6" s="116"/>
      <c r="HD6" s="116"/>
      <c r="HE6" s="116"/>
      <c r="HF6" s="116"/>
      <c r="HG6" s="116"/>
      <c r="HH6" s="116"/>
      <c r="HI6" s="116"/>
      <c r="HJ6" s="116"/>
      <c r="HK6" s="116"/>
      <c r="HL6" s="116"/>
      <c r="HM6" s="116"/>
      <c r="HN6" s="116"/>
      <c r="HO6" s="116"/>
      <c r="HP6" s="116"/>
      <c r="HQ6" s="116"/>
      <c r="HR6" s="116"/>
      <c r="HS6" s="116"/>
      <c r="HT6" s="116"/>
      <c r="HU6" s="116"/>
      <c r="HV6" s="116"/>
      <c r="HW6" s="116"/>
      <c r="HX6" s="116"/>
      <c r="HY6" s="116"/>
      <c r="HZ6" s="116"/>
      <c r="IA6" s="116"/>
      <c r="IB6" s="116"/>
      <c r="IC6" s="116"/>
      <c r="ID6" s="116"/>
      <c r="IE6" s="116"/>
      <c r="IF6" s="116"/>
      <c r="IG6" s="116"/>
      <c r="IH6" s="116"/>
      <c r="II6" s="116"/>
      <c r="IJ6" s="116"/>
      <c r="IK6" s="116"/>
      <c r="IL6" s="116"/>
      <c r="IM6" s="116"/>
      <c r="IN6" s="116"/>
      <c r="IO6" s="116"/>
      <c r="IP6" s="116"/>
      <c r="IQ6" s="116"/>
    </row>
    <row r="7" s="113" customFormat="1" ht="24" customHeight="1" spans="1:251">
      <c r="A7" s="119"/>
      <c r="B7" s="120"/>
      <c r="C7" s="121"/>
      <c r="D7" s="121"/>
      <c r="E7" s="121"/>
      <c r="F7" s="116"/>
      <c r="G7" s="116"/>
      <c r="H7" s="116"/>
      <c r="I7" s="116"/>
      <c r="J7" s="116"/>
      <c r="K7" s="116"/>
      <c r="L7" s="116"/>
      <c r="M7" s="116"/>
      <c r="N7" s="116"/>
      <c r="O7" s="116"/>
      <c r="P7" s="116"/>
      <c r="Q7" s="116"/>
      <c r="R7" s="116"/>
      <c r="S7" s="116"/>
      <c r="T7" s="116"/>
      <c r="U7" s="116"/>
      <c r="V7" s="116"/>
      <c r="W7" s="116"/>
      <c r="X7" s="116"/>
      <c r="Y7" s="116"/>
      <c r="Z7" s="116"/>
      <c r="AA7" s="116"/>
      <c r="AB7" s="116"/>
      <c r="AC7" s="116"/>
      <c r="AD7" s="116"/>
      <c r="AE7" s="116"/>
      <c r="AF7" s="116"/>
      <c r="AG7" s="116"/>
      <c r="AH7" s="116"/>
      <c r="AI7" s="116"/>
      <c r="AJ7" s="116"/>
      <c r="AK7" s="116"/>
      <c r="AL7" s="116"/>
      <c r="AM7" s="116"/>
      <c r="AN7" s="116"/>
      <c r="AO7" s="116"/>
      <c r="AP7" s="116"/>
      <c r="AQ7" s="116"/>
      <c r="AR7" s="116"/>
      <c r="AS7" s="116"/>
      <c r="AT7" s="116"/>
      <c r="AU7" s="116"/>
      <c r="AV7" s="116"/>
      <c r="AW7" s="116"/>
      <c r="AX7" s="116"/>
      <c r="AY7" s="116"/>
      <c r="AZ7" s="116"/>
      <c r="BA7" s="116"/>
      <c r="BB7" s="116"/>
      <c r="BC7" s="116"/>
      <c r="BD7" s="116"/>
      <c r="BE7" s="116"/>
      <c r="BF7" s="116"/>
      <c r="BG7" s="116"/>
      <c r="BH7" s="116"/>
      <c r="BI7" s="116"/>
      <c r="BJ7" s="116"/>
      <c r="BK7" s="116"/>
      <c r="BL7" s="116"/>
      <c r="BM7" s="116"/>
      <c r="BN7" s="116"/>
      <c r="BO7" s="116"/>
      <c r="BP7" s="116"/>
      <c r="BQ7" s="116"/>
      <c r="BR7" s="116"/>
      <c r="BS7" s="116"/>
      <c r="BT7" s="116"/>
      <c r="BU7" s="116"/>
      <c r="BV7" s="116"/>
      <c r="BW7" s="116"/>
      <c r="BX7" s="116"/>
      <c r="BY7" s="116"/>
      <c r="BZ7" s="116"/>
      <c r="CA7" s="116"/>
      <c r="CB7" s="116"/>
      <c r="CC7" s="116"/>
      <c r="CD7" s="116"/>
      <c r="CE7" s="116"/>
      <c r="CF7" s="116"/>
      <c r="CG7" s="116"/>
      <c r="CH7" s="116"/>
      <c r="CI7" s="116"/>
      <c r="CJ7" s="116"/>
      <c r="CK7" s="116"/>
      <c r="CL7" s="116"/>
      <c r="CM7" s="116"/>
      <c r="CN7" s="116"/>
      <c r="CO7" s="116"/>
      <c r="CP7" s="116"/>
      <c r="CQ7" s="116"/>
      <c r="CR7" s="116"/>
      <c r="CS7" s="116"/>
      <c r="CT7" s="116"/>
      <c r="CU7" s="116"/>
      <c r="CV7" s="116"/>
      <c r="CW7" s="116"/>
      <c r="CX7" s="116"/>
      <c r="CY7" s="116"/>
      <c r="CZ7" s="116"/>
      <c r="DA7" s="116"/>
      <c r="DB7" s="116"/>
      <c r="DC7" s="116"/>
      <c r="DD7" s="116"/>
      <c r="DE7" s="116"/>
      <c r="DF7" s="116"/>
      <c r="DG7" s="116"/>
      <c r="DH7" s="116"/>
      <c r="DI7" s="116"/>
      <c r="DJ7" s="116"/>
      <c r="DK7" s="116"/>
      <c r="DL7" s="116"/>
      <c r="DM7" s="116"/>
      <c r="DN7" s="116"/>
      <c r="DO7" s="116"/>
      <c r="DP7" s="116"/>
      <c r="DQ7" s="116"/>
      <c r="DR7" s="116"/>
      <c r="DS7" s="116"/>
      <c r="DT7" s="116"/>
      <c r="DU7" s="116"/>
      <c r="DV7" s="116"/>
      <c r="DW7" s="116"/>
      <c r="DX7" s="116"/>
      <c r="DY7" s="116"/>
      <c r="DZ7" s="116"/>
      <c r="EA7" s="116"/>
      <c r="EB7" s="116"/>
      <c r="EC7" s="116"/>
      <c r="ED7" s="116"/>
      <c r="EE7" s="116"/>
      <c r="EF7" s="116"/>
      <c r="EG7" s="116"/>
      <c r="EH7" s="116"/>
      <c r="EI7" s="116"/>
      <c r="EJ7" s="116"/>
      <c r="EK7" s="116"/>
      <c r="EL7" s="116"/>
      <c r="EM7" s="116"/>
      <c r="EN7" s="116"/>
      <c r="EO7" s="116"/>
      <c r="EP7" s="116"/>
      <c r="EQ7" s="116"/>
      <c r="ER7" s="116"/>
      <c r="ES7" s="116"/>
      <c r="ET7" s="116"/>
      <c r="EU7" s="116"/>
      <c r="EV7" s="116"/>
      <c r="EW7" s="116"/>
      <c r="EX7" s="116"/>
      <c r="EY7" s="116"/>
      <c r="EZ7" s="116"/>
      <c r="FA7" s="116"/>
      <c r="FB7" s="116"/>
      <c r="FC7" s="116"/>
      <c r="FD7" s="116"/>
      <c r="FE7" s="116"/>
      <c r="FF7" s="116"/>
      <c r="FG7" s="116"/>
      <c r="FH7" s="116"/>
      <c r="FI7" s="116"/>
      <c r="FJ7" s="116"/>
      <c r="FK7" s="116"/>
      <c r="FL7" s="116"/>
      <c r="FM7" s="116"/>
      <c r="FN7" s="116"/>
      <c r="FO7" s="116"/>
      <c r="FP7" s="116"/>
      <c r="FQ7" s="116"/>
      <c r="FR7" s="116"/>
      <c r="FS7" s="116"/>
      <c r="FT7" s="116"/>
      <c r="FU7" s="116"/>
      <c r="FV7" s="116"/>
      <c r="FW7" s="116"/>
      <c r="FX7" s="116"/>
      <c r="FY7" s="116"/>
      <c r="FZ7" s="116"/>
      <c r="GA7" s="116"/>
      <c r="GB7" s="116"/>
      <c r="GC7" s="116"/>
      <c r="GD7" s="116"/>
      <c r="GE7" s="116"/>
      <c r="GF7" s="116"/>
      <c r="GG7" s="116"/>
      <c r="GH7" s="116"/>
      <c r="GI7" s="116"/>
      <c r="GJ7" s="116"/>
      <c r="GK7" s="116"/>
      <c r="GL7" s="116"/>
      <c r="GM7" s="116"/>
      <c r="GN7" s="116"/>
      <c r="GO7" s="116"/>
      <c r="GP7" s="116"/>
      <c r="GQ7" s="116"/>
      <c r="GR7" s="116"/>
      <c r="GS7" s="116"/>
      <c r="GT7" s="116"/>
      <c r="GU7" s="116"/>
      <c r="GV7" s="116"/>
      <c r="GW7" s="116"/>
      <c r="GX7" s="116"/>
      <c r="GY7" s="116"/>
      <c r="GZ7" s="116"/>
      <c r="HA7" s="116"/>
      <c r="HB7" s="116"/>
      <c r="HC7" s="116"/>
      <c r="HD7" s="116"/>
      <c r="HE7" s="116"/>
      <c r="HF7" s="116"/>
      <c r="HG7" s="116"/>
      <c r="HH7" s="116"/>
      <c r="HI7" s="116"/>
      <c r="HJ7" s="116"/>
      <c r="HK7" s="116"/>
      <c r="HL7" s="116"/>
      <c r="HM7" s="116"/>
      <c r="HN7" s="116"/>
      <c r="HO7" s="116"/>
      <c r="HP7" s="116"/>
      <c r="HQ7" s="116"/>
      <c r="HR7" s="116"/>
      <c r="HS7" s="116"/>
      <c r="HT7" s="116"/>
      <c r="HU7" s="116"/>
      <c r="HV7" s="116"/>
      <c r="HW7" s="116"/>
      <c r="HX7" s="116"/>
      <c r="HY7" s="116"/>
      <c r="HZ7" s="116"/>
      <c r="IA7" s="116"/>
      <c r="IB7" s="116"/>
      <c r="IC7" s="116"/>
      <c r="ID7" s="116"/>
      <c r="IE7" s="116"/>
      <c r="IF7" s="116"/>
      <c r="IG7" s="116"/>
      <c r="IH7" s="116"/>
      <c r="II7" s="116"/>
      <c r="IJ7" s="116"/>
      <c r="IK7" s="116"/>
      <c r="IL7" s="116"/>
      <c r="IM7" s="116"/>
      <c r="IN7" s="116"/>
      <c r="IO7" s="116"/>
      <c r="IP7" s="116"/>
      <c r="IQ7" s="116"/>
    </row>
    <row r="8" s="113" customFormat="1" ht="24" customHeight="1" spans="1:251">
      <c r="A8" s="119">
        <v>2090101</v>
      </c>
      <c r="B8" s="120" t="s">
        <v>304</v>
      </c>
      <c r="C8" s="121"/>
      <c r="D8" s="121"/>
      <c r="E8" s="121"/>
      <c r="F8" s="116"/>
      <c r="G8" s="116"/>
      <c r="H8" s="116"/>
      <c r="I8" s="116"/>
      <c r="J8" s="116"/>
      <c r="K8" s="116"/>
      <c r="L8" s="116"/>
      <c r="M8" s="116"/>
      <c r="N8" s="116"/>
      <c r="O8" s="116"/>
      <c r="P8" s="116"/>
      <c r="Q8" s="116"/>
      <c r="R8" s="116"/>
      <c r="S8" s="116"/>
      <c r="T8" s="116"/>
      <c r="U8" s="116"/>
      <c r="V8" s="116"/>
      <c r="W8" s="116"/>
      <c r="X8" s="116"/>
      <c r="Y8" s="116"/>
      <c r="Z8" s="116"/>
      <c r="AA8" s="116"/>
      <c r="AB8" s="116"/>
      <c r="AC8" s="116"/>
      <c r="AD8" s="116"/>
      <c r="AE8" s="116"/>
      <c r="AF8" s="116"/>
      <c r="AG8" s="116"/>
      <c r="AH8" s="116"/>
      <c r="AI8" s="116"/>
      <c r="AJ8" s="116"/>
      <c r="AK8" s="116"/>
      <c r="AL8" s="116"/>
      <c r="AM8" s="116"/>
      <c r="AN8" s="116"/>
      <c r="AO8" s="116"/>
      <c r="AP8" s="116"/>
      <c r="AQ8" s="116"/>
      <c r="AR8" s="116"/>
      <c r="AS8" s="116"/>
      <c r="AT8" s="116"/>
      <c r="AU8" s="116"/>
      <c r="AV8" s="116"/>
      <c r="AW8" s="116"/>
      <c r="AX8" s="116"/>
      <c r="AY8" s="116"/>
      <c r="AZ8" s="116"/>
      <c r="BA8" s="116"/>
      <c r="BB8" s="116"/>
      <c r="BC8" s="116"/>
      <c r="BD8" s="116"/>
      <c r="BE8" s="116"/>
      <c r="BF8" s="116"/>
      <c r="BG8" s="116"/>
      <c r="BH8" s="116"/>
      <c r="BI8" s="116"/>
      <c r="BJ8" s="116"/>
      <c r="BK8" s="116"/>
      <c r="BL8" s="116"/>
      <c r="BM8" s="116"/>
      <c r="BN8" s="116"/>
      <c r="BO8" s="116"/>
      <c r="BP8" s="116"/>
      <c r="BQ8" s="116"/>
      <c r="BR8" s="116"/>
      <c r="BS8" s="116"/>
      <c r="BT8" s="116"/>
      <c r="BU8" s="116"/>
      <c r="BV8" s="116"/>
      <c r="BW8" s="116"/>
      <c r="BX8" s="116"/>
      <c r="BY8" s="116"/>
      <c r="BZ8" s="116"/>
      <c r="CA8" s="116"/>
      <c r="CB8" s="116"/>
      <c r="CC8" s="116"/>
      <c r="CD8" s="116"/>
      <c r="CE8" s="116"/>
      <c r="CF8" s="116"/>
      <c r="CG8" s="116"/>
      <c r="CH8" s="116"/>
      <c r="CI8" s="116"/>
      <c r="CJ8" s="116"/>
      <c r="CK8" s="116"/>
      <c r="CL8" s="116"/>
      <c r="CM8" s="116"/>
      <c r="CN8" s="116"/>
      <c r="CO8" s="116"/>
      <c r="CP8" s="116"/>
      <c r="CQ8" s="116"/>
      <c r="CR8" s="116"/>
      <c r="CS8" s="116"/>
      <c r="CT8" s="116"/>
      <c r="CU8" s="116"/>
      <c r="CV8" s="116"/>
      <c r="CW8" s="116"/>
      <c r="CX8" s="116"/>
      <c r="CY8" s="116"/>
      <c r="CZ8" s="116"/>
      <c r="DA8" s="116"/>
      <c r="DB8" s="116"/>
      <c r="DC8" s="116"/>
      <c r="DD8" s="116"/>
      <c r="DE8" s="116"/>
      <c r="DF8" s="116"/>
      <c r="DG8" s="116"/>
      <c r="DH8" s="116"/>
      <c r="DI8" s="116"/>
      <c r="DJ8" s="116"/>
      <c r="DK8" s="116"/>
      <c r="DL8" s="116"/>
      <c r="DM8" s="116"/>
      <c r="DN8" s="116"/>
      <c r="DO8" s="116"/>
      <c r="DP8" s="116"/>
      <c r="DQ8" s="116"/>
      <c r="DR8" s="116"/>
      <c r="DS8" s="116"/>
      <c r="DT8" s="116"/>
      <c r="DU8" s="116"/>
      <c r="DV8" s="116"/>
      <c r="DW8" s="116"/>
      <c r="DX8" s="116"/>
      <c r="DY8" s="116"/>
      <c r="DZ8" s="116"/>
      <c r="EA8" s="116"/>
      <c r="EB8" s="116"/>
      <c r="EC8" s="116"/>
      <c r="ED8" s="116"/>
      <c r="EE8" s="116"/>
      <c r="EF8" s="116"/>
      <c r="EG8" s="116"/>
      <c r="EH8" s="116"/>
      <c r="EI8" s="116"/>
      <c r="EJ8" s="116"/>
      <c r="EK8" s="116"/>
      <c r="EL8" s="116"/>
      <c r="EM8" s="116"/>
      <c r="EN8" s="116"/>
      <c r="EO8" s="116"/>
      <c r="EP8" s="116"/>
      <c r="EQ8" s="116"/>
      <c r="ER8" s="116"/>
      <c r="ES8" s="116"/>
      <c r="ET8" s="116"/>
      <c r="EU8" s="116"/>
      <c r="EV8" s="116"/>
      <c r="EW8" s="116"/>
      <c r="EX8" s="116"/>
      <c r="EY8" s="116"/>
      <c r="EZ8" s="116"/>
      <c r="FA8" s="116"/>
      <c r="FB8" s="116"/>
      <c r="FC8" s="116"/>
      <c r="FD8" s="116"/>
      <c r="FE8" s="116"/>
      <c r="FF8" s="116"/>
      <c r="FG8" s="116"/>
      <c r="FH8" s="116"/>
      <c r="FI8" s="116"/>
      <c r="FJ8" s="116"/>
      <c r="FK8" s="116"/>
      <c r="FL8" s="116"/>
      <c r="FM8" s="116"/>
      <c r="FN8" s="116"/>
      <c r="FO8" s="116"/>
      <c r="FP8" s="116"/>
      <c r="FQ8" s="116"/>
      <c r="FR8" s="116"/>
      <c r="FS8" s="116"/>
      <c r="FT8" s="116"/>
      <c r="FU8" s="116"/>
      <c r="FV8" s="116"/>
      <c r="FW8" s="116"/>
      <c r="FX8" s="116"/>
      <c r="FY8" s="116"/>
      <c r="FZ8" s="116"/>
      <c r="GA8" s="116"/>
      <c r="GB8" s="116"/>
      <c r="GC8" s="116"/>
      <c r="GD8" s="116"/>
      <c r="GE8" s="116"/>
      <c r="GF8" s="116"/>
      <c r="GG8" s="116"/>
      <c r="GH8" s="116"/>
      <c r="GI8" s="116"/>
      <c r="GJ8" s="116"/>
      <c r="GK8" s="116"/>
      <c r="GL8" s="116"/>
      <c r="GM8" s="116"/>
      <c r="GN8" s="116"/>
      <c r="GO8" s="116"/>
      <c r="GP8" s="116"/>
      <c r="GQ8" s="116"/>
      <c r="GR8" s="116"/>
      <c r="GS8" s="116"/>
      <c r="GT8" s="116"/>
      <c r="GU8" s="116"/>
      <c r="GV8" s="116"/>
      <c r="GW8" s="116"/>
      <c r="GX8" s="116"/>
      <c r="GY8" s="116"/>
      <c r="GZ8" s="116"/>
      <c r="HA8" s="116"/>
      <c r="HB8" s="116"/>
      <c r="HC8" s="116"/>
      <c r="HD8" s="116"/>
      <c r="HE8" s="116"/>
      <c r="HF8" s="116"/>
      <c r="HG8" s="116"/>
      <c r="HH8" s="116"/>
      <c r="HI8" s="116"/>
      <c r="HJ8" s="116"/>
      <c r="HK8" s="116"/>
      <c r="HL8" s="116"/>
      <c r="HM8" s="116"/>
      <c r="HN8" s="116"/>
      <c r="HO8" s="116"/>
      <c r="HP8" s="116"/>
      <c r="HQ8" s="116"/>
      <c r="HR8" s="116"/>
      <c r="HS8" s="116"/>
      <c r="HT8" s="116"/>
      <c r="HU8" s="116"/>
      <c r="HV8" s="116"/>
      <c r="HW8" s="116"/>
      <c r="HX8" s="116"/>
      <c r="HY8" s="116"/>
      <c r="HZ8" s="116"/>
      <c r="IA8" s="116"/>
      <c r="IB8" s="116"/>
      <c r="IC8" s="116"/>
      <c r="ID8" s="116"/>
      <c r="IE8" s="116"/>
      <c r="IF8" s="116"/>
      <c r="IG8" s="116"/>
      <c r="IH8" s="116"/>
      <c r="II8" s="116"/>
      <c r="IJ8" s="116"/>
      <c r="IK8" s="116"/>
      <c r="IL8" s="116"/>
      <c r="IM8" s="116"/>
      <c r="IN8" s="116"/>
      <c r="IO8" s="116"/>
      <c r="IP8" s="116"/>
      <c r="IQ8" s="116"/>
    </row>
    <row r="9" s="113" customFormat="1" ht="24" customHeight="1" spans="1:251">
      <c r="A9" s="119"/>
      <c r="B9" s="120"/>
      <c r="C9" s="121"/>
      <c r="D9" s="121"/>
      <c r="E9" s="121"/>
      <c r="F9" s="116"/>
      <c r="G9" s="116"/>
      <c r="H9" s="116"/>
      <c r="I9" s="116"/>
      <c r="J9" s="116"/>
      <c r="K9" s="116"/>
      <c r="L9" s="116"/>
      <c r="M9" s="116"/>
      <c r="N9" s="116"/>
      <c r="O9" s="116"/>
      <c r="P9" s="116"/>
      <c r="Q9" s="116"/>
      <c r="R9" s="116"/>
      <c r="S9" s="116"/>
      <c r="T9" s="116"/>
      <c r="U9" s="116"/>
      <c r="V9" s="116"/>
      <c r="W9" s="116"/>
      <c r="X9" s="116"/>
      <c r="Y9" s="116"/>
      <c r="Z9" s="116"/>
      <c r="AA9" s="116"/>
      <c r="AB9" s="116"/>
      <c r="AC9" s="116"/>
      <c r="AD9" s="116"/>
      <c r="AE9" s="116"/>
      <c r="AF9" s="116"/>
      <c r="AG9" s="116"/>
      <c r="AH9" s="116"/>
      <c r="AI9" s="116"/>
      <c r="AJ9" s="116"/>
      <c r="AK9" s="116"/>
      <c r="AL9" s="116"/>
      <c r="AM9" s="116"/>
      <c r="AN9" s="116"/>
      <c r="AO9" s="116"/>
      <c r="AP9" s="116"/>
      <c r="AQ9" s="116"/>
      <c r="AR9" s="116"/>
      <c r="AS9" s="116"/>
      <c r="AT9" s="116"/>
      <c r="AU9" s="116"/>
      <c r="AV9" s="116"/>
      <c r="AW9" s="116"/>
      <c r="AX9" s="116"/>
      <c r="AY9" s="116"/>
      <c r="AZ9" s="116"/>
      <c r="BA9" s="116"/>
      <c r="BB9" s="116"/>
      <c r="BC9" s="116"/>
      <c r="BD9" s="116"/>
      <c r="BE9" s="116"/>
      <c r="BF9" s="116"/>
      <c r="BG9" s="116"/>
      <c r="BH9" s="116"/>
      <c r="BI9" s="116"/>
      <c r="BJ9" s="116"/>
      <c r="BK9" s="116"/>
      <c r="BL9" s="116"/>
      <c r="BM9" s="116"/>
      <c r="BN9" s="116"/>
      <c r="BO9" s="116"/>
      <c r="BP9" s="116"/>
      <c r="BQ9" s="116"/>
      <c r="BR9" s="116"/>
      <c r="BS9" s="116"/>
      <c r="BT9" s="116"/>
      <c r="BU9" s="116"/>
      <c r="BV9" s="116"/>
      <c r="BW9" s="116"/>
      <c r="BX9" s="116"/>
      <c r="BY9" s="116"/>
      <c r="BZ9" s="116"/>
      <c r="CA9" s="116"/>
      <c r="CB9" s="116"/>
      <c r="CC9" s="116"/>
      <c r="CD9" s="116"/>
      <c r="CE9" s="116"/>
      <c r="CF9" s="116"/>
      <c r="CG9" s="116"/>
      <c r="CH9" s="116"/>
      <c r="CI9" s="116"/>
      <c r="CJ9" s="116"/>
      <c r="CK9" s="116"/>
      <c r="CL9" s="116"/>
      <c r="CM9" s="116"/>
      <c r="CN9" s="116"/>
      <c r="CO9" s="116"/>
      <c r="CP9" s="116"/>
      <c r="CQ9" s="116"/>
      <c r="CR9" s="116"/>
      <c r="CS9" s="116"/>
      <c r="CT9" s="116"/>
      <c r="CU9" s="116"/>
      <c r="CV9" s="116"/>
      <c r="CW9" s="116"/>
      <c r="CX9" s="116"/>
      <c r="CY9" s="116"/>
      <c r="CZ9" s="116"/>
      <c r="DA9" s="116"/>
      <c r="DB9" s="116"/>
      <c r="DC9" s="116"/>
      <c r="DD9" s="116"/>
      <c r="DE9" s="116"/>
      <c r="DF9" s="116"/>
      <c r="DG9" s="116"/>
      <c r="DH9" s="116"/>
      <c r="DI9" s="116"/>
      <c r="DJ9" s="116"/>
      <c r="DK9" s="116"/>
      <c r="DL9" s="116"/>
      <c r="DM9" s="116"/>
      <c r="DN9" s="116"/>
      <c r="DO9" s="116"/>
      <c r="DP9" s="116"/>
      <c r="DQ9" s="116"/>
      <c r="DR9" s="116"/>
      <c r="DS9" s="116"/>
      <c r="DT9" s="116"/>
      <c r="DU9" s="116"/>
      <c r="DV9" s="116"/>
      <c r="DW9" s="116"/>
      <c r="DX9" s="116"/>
      <c r="DY9" s="116"/>
      <c r="DZ9" s="116"/>
      <c r="EA9" s="116"/>
      <c r="EB9" s="116"/>
      <c r="EC9" s="116"/>
      <c r="ED9" s="116"/>
      <c r="EE9" s="116"/>
      <c r="EF9" s="116"/>
      <c r="EG9" s="116"/>
      <c r="EH9" s="116"/>
      <c r="EI9" s="116"/>
      <c r="EJ9" s="116"/>
      <c r="EK9" s="116"/>
      <c r="EL9" s="116"/>
      <c r="EM9" s="116"/>
      <c r="EN9" s="116"/>
      <c r="EO9" s="116"/>
      <c r="EP9" s="116"/>
      <c r="EQ9" s="116"/>
      <c r="ER9" s="116"/>
      <c r="ES9" s="116"/>
      <c r="ET9" s="116"/>
      <c r="EU9" s="116"/>
      <c r="EV9" s="116"/>
      <c r="EW9" s="116"/>
      <c r="EX9" s="116"/>
      <c r="EY9" s="116"/>
      <c r="EZ9" s="116"/>
      <c r="FA9" s="116"/>
      <c r="FB9" s="116"/>
      <c r="FC9" s="116"/>
      <c r="FD9" s="116"/>
      <c r="FE9" s="116"/>
      <c r="FF9" s="116"/>
      <c r="FG9" s="116"/>
      <c r="FH9" s="116"/>
      <c r="FI9" s="116"/>
      <c r="FJ9" s="116"/>
      <c r="FK9" s="116"/>
      <c r="FL9" s="116"/>
      <c r="FM9" s="116"/>
      <c r="FN9" s="116"/>
      <c r="FO9" s="116"/>
      <c r="FP9" s="116"/>
      <c r="FQ9" s="116"/>
      <c r="FR9" s="116"/>
      <c r="FS9" s="116"/>
      <c r="FT9" s="116"/>
      <c r="FU9" s="116"/>
      <c r="FV9" s="116"/>
      <c r="FW9" s="116"/>
      <c r="FX9" s="116"/>
      <c r="FY9" s="116"/>
      <c r="FZ9" s="116"/>
      <c r="GA9" s="116"/>
      <c r="GB9" s="116"/>
      <c r="GC9" s="116"/>
      <c r="GD9" s="116"/>
      <c r="GE9" s="116"/>
      <c r="GF9" s="116"/>
      <c r="GG9" s="116"/>
      <c r="GH9" s="116"/>
      <c r="GI9" s="116"/>
      <c r="GJ9" s="116"/>
      <c r="GK9" s="116"/>
      <c r="GL9" s="116"/>
      <c r="GM9" s="116"/>
      <c r="GN9" s="116"/>
      <c r="GO9" s="116"/>
      <c r="GP9" s="116"/>
      <c r="GQ9" s="116"/>
      <c r="GR9" s="116"/>
      <c r="GS9" s="116"/>
      <c r="GT9" s="116"/>
      <c r="GU9" s="116"/>
      <c r="GV9" s="116"/>
      <c r="GW9" s="116"/>
      <c r="GX9" s="116"/>
      <c r="GY9" s="116"/>
      <c r="GZ9" s="116"/>
      <c r="HA9" s="116"/>
      <c r="HB9" s="116"/>
      <c r="HC9" s="116"/>
      <c r="HD9" s="116"/>
      <c r="HE9" s="116"/>
      <c r="HF9" s="116"/>
      <c r="HG9" s="116"/>
      <c r="HH9" s="116"/>
      <c r="HI9" s="116"/>
      <c r="HJ9" s="116"/>
      <c r="HK9" s="116"/>
      <c r="HL9" s="116"/>
      <c r="HM9" s="116"/>
      <c r="HN9" s="116"/>
      <c r="HO9" s="116"/>
      <c r="HP9" s="116"/>
      <c r="HQ9" s="116"/>
      <c r="HR9" s="116"/>
      <c r="HS9" s="116"/>
      <c r="HT9" s="116"/>
      <c r="HU9" s="116"/>
      <c r="HV9" s="116"/>
      <c r="HW9" s="116"/>
      <c r="HX9" s="116"/>
      <c r="HY9" s="116"/>
      <c r="HZ9" s="116"/>
      <c r="IA9" s="116"/>
      <c r="IB9" s="116"/>
      <c r="IC9" s="116"/>
      <c r="ID9" s="116"/>
      <c r="IE9" s="116"/>
      <c r="IF9" s="116"/>
      <c r="IG9" s="116"/>
      <c r="IH9" s="116"/>
      <c r="II9" s="116"/>
      <c r="IJ9" s="116"/>
      <c r="IK9" s="116"/>
      <c r="IL9" s="116"/>
      <c r="IM9" s="116"/>
      <c r="IN9" s="116"/>
      <c r="IO9" s="116"/>
      <c r="IP9" s="116"/>
      <c r="IQ9" s="116"/>
    </row>
    <row r="10" s="113" customFormat="1" ht="24" customHeight="1" spans="1:251">
      <c r="A10" s="119">
        <v>20911</v>
      </c>
      <c r="B10" s="120" t="s">
        <v>305</v>
      </c>
      <c r="C10" s="121"/>
      <c r="D10" s="121"/>
      <c r="E10" s="121"/>
      <c r="F10" s="116"/>
      <c r="G10" s="116"/>
      <c r="H10" s="116"/>
      <c r="I10" s="116"/>
      <c r="J10" s="116"/>
      <c r="K10" s="116"/>
      <c r="L10" s="116"/>
      <c r="M10" s="116"/>
      <c r="N10" s="116"/>
      <c r="O10" s="116"/>
      <c r="P10" s="116"/>
      <c r="Q10" s="116"/>
      <c r="R10" s="116"/>
      <c r="S10" s="116"/>
      <c r="T10" s="116"/>
      <c r="U10" s="116"/>
      <c r="V10" s="116"/>
      <c r="W10" s="116"/>
      <c r="X10" s="116"/>
      <c r="Y10" s="116"/>
      <c r="Z10" s="116"/>
      <c r="AA10" s="116"/>
      <c r="AB10" s="116"/>
      <c r="AC10" s="116"/>
      <c r="AD10" s="116"/>
      <c r="AE10" s="116"/>
      <c r="AF10" s="116"/>
      <c r="AG10" s="116"/>
      <c r="AH10" s="116"/>
      <c r="AI10" s="116"/>
      <c r="AJ10" s="116"/>
      <c r="AK10" s="116"/>
      <c r="AL10" s="116"/>
      <c r="AM10" s="116"/>
      <c r="AN10" s="116"/>
      <c r="AO10" s="116"/>
      <c r="AP10" s="116"/>
      <c r="AQ10" s="116"/>
      <c r="AR10" s="116"/>
      <c r="AS10" s="116"/>
      <c r="AT10" s="116"/>
      <c r="AU10" s="116"/>
      <c r="AV10" s="116"/>
      <c r="AW10" s="116"/>
      <c r="AX10" s="116"/>
      <c r="AY10" s="116"/>
      <c r="AZ10" s="116"/>
      <c r="BA10" s="116"/>
      <c r="BB10" s="116"/>
      <c r="BC10" s="116"/>
      <c r="BD10" s="116"/>
      <c r="BE10" s="116"/>
      <c r="BF10" s="116"/>
      <c r="BG10" s="116"/>
      <c r="BH10" s="116"/>
      <c r="BI10" s="116"/>
      <c r="BJ10" s="116"/>
      <c r="BK10" s="116"/>
      <c r="BL10" s="116"/>
      <c r="BM10" s="116"/>
      <c r="BN10" s="116"/>
      <c r="BO10" s="116"/>
      <c r="BP10" s="116"/>
      <c r="BQ10" s="116"/>
      <c r="BR10" s="116"/>
      <c r="BS10" s="116"/>
      <c r="BT10" s="116"/>
      <c r="BU10" s="116"/>
      <c r="BV10" s="116"/>
      <c r="BW10" s="116"/>
      <c r="BX10" s="116"/>
      <c r="BY10" s="116"/>
      <c r="BZ10" s="116"/>
      <c r="CA10" s="116"/>
      <c r="CB10" s="116"/>
      <c r="CC10" s="116"/>
      <c r="CD10" s="116"/>
      <c r="CE10" s="116"/>
      <c r="CF10" s="116"/>
      <c r="CG10" s="116"/>
      <c r="CH10" s="116"/>
      <c r="CI10" s="116"/>
      <c r="CJ10" s="116"/>
      <c r="CK10" s="116"/>
      <c r="CL10" s="116"/>
      <c r="CM10" s="116"/>
      <c r="CN10" s="116"/>
      <c r="CO10" s="116"/>
      <c r="CP10" s="116"/>
      <c r="CQ10" s="116"/>
      <c r="CR10" s="116"/>
      <c r="CS10" s="116"/>
      <c r="CT10" s="116"/>
      <c r="CU10" s="116"/>
      <c r="CV10" s="116"/>
      <c r="CW10" s="116"/>
      <c r="CX10" s="116"/>
      <c r="CY10" s="116"/>
      <c r="CZ10" s="116"/>
      <c r="DA10" s="116"/>
      <c r="DB10" s="116"/>
      <c r="DC10" s="116"/>
      <c r="DD10" s="116"/>
      <c r="DE10" s="116"/>
      <c r="DF10" s="116"/>
      <c r="DG10" s="116"/>
      <c r="DH10" s="116"/>
      <c r="DI10" s="116"/>
      <c r="DJ10" s="116"/>
      <c r="DK10" s="116"/>
      <c r="DL10" s="116"/>
      <c r="DM10" s="116"/>
      <c r="DN10" s="116"/>
      <c r="DO10" s="116"/>
      <c r="DP10" s="116"/>
      <c r="DQ10" s="116"/>
      <c r="DR10" s="116"/>
      <c r="DS10" s="116"/>
      <c r="DT10" s="116"/>
      <c r="DU10" s="116"/>
      <c r="DV10" s="116"/>
      <c r="DW10" s="116"/>
      <c r="DX10" s="116"/>
      <c r="DY10" s="116"/>
      <c r="DZ10" s="116"/>
      <c r="EA10" s="116"/>
      <c r="EB10" s="116"/>
      <c r="EC10" s="116"/>
      <c r="ED10" s="116"/>
      <c r="EE10" s="116"/>
      <c r="EF10" s="116"/>
      <c r="EG10" s="116"/>
      <c r="EH10" s="116"/>
      <c r="EI10" s="116"/>
      <c r="EJ10" s="116"/>
      <c r="EK10" s="116"/>
      <c r="EL10" s="116"/>
      <c r="EM10" s="116"/>
      <c r="EN10" s="116"/>
      <c r="EO10" s="116"/>
      <c r="EP10" s="116"/>
      <c r="EQ10" s="116"/>
      <c r="ER10" s="116"/>
      <c r="ES10" s="116"/>
      <c r="ET10" s="116"/>
      <c r="EU10" s="116"/>
      <c r="EV10" s="116"/>
      <c r="EW10" s="116"/>
      <c r="EX10" s="116"/>
      <c r="EY10" s="116"/>
      <c r="EZ10" s="116"/>
      <c r="FA10" s="116"/>
      <c r="FB10" s="116"/>
      <c r="FC10" s="116"/>
      <c r="FD10" s="116"/>
      <c r="FE10" s="116"/>
      <c r="FF10" s="116"/>
      <c r="FG10" s="116"/>
      <c r="FH10" s="116"/>
      <c r="FI10" s="116"/>
      <c r="FJ10" s="116"/>
      <c r="FK10" s="116"/>
      <c r="FL10" s="116"/>
      <c r="FM10" s="116"/>
      <c r="FN10" s="116"/>
      <c r="FO10" s="116"/>
      <c r="FP10" s="116"/>
      <c r="FQ10" s="116"/>
      <c r="FR10" s="116"/>
      <c r="FS10" s="116"/>
      <c r="FT10" s="116"/>
      <c r="FU10" s="116"/>
      <c r="FV10" s="116"/>
      <c r="FW10" s="116"/>
      <c r="FX10" s="116"/>
      <c r="FY10" s="116"/>
      <c r="FZ10" s="116"/>
      <c r="GA10" s="116"/>
      <c r="GB10" s="116"/>
      <c r="GC10" s="116"/>
      <c r="GD10" s="116"/>
      <c r="GE10" s="116"/>
      <c r="GF10" s="116"/>
      <c r="GG10" s="116"/>
      <c r="GH10" s="116"/>
      <c r="GI10" s="116"/>
      <c r="GJ10" s="116"/>
      <c r="GK10" s="116"/>
      <c r="GL10" s="116"/>
      <c r="GM10" s="116"/>
      <c r="GN10" s="116"/>
      <c r="GO10" s="116"/>
      <c r="GP10" s="116"/>
      <c r="GQ10" s="116"/>
      <c r="GR10" s="116"/>
      <c r="GS10" s="116"/>
      <c r="GT10" s="116"/>
      <c r="GU10" s="116"/>
      <c r="GV10" s="116"/>
      <c r="GW10" s="116"/>
      <c r="GX10" s="116"/>
      <c r="GY10" s="116"/>
      <c r="GZ10" s="116"/>
      <c r="HA10" s="116"/>
      <c r="HB10" s="116"/>
      <c r="HC10" s="116"/>
      <c r="HD10" s="116"/>
      <c r="HE10" s="116"/>
      <c r="HF10" s="116"/>
      <c r="HG10" s="116"/>
      <c r="HH10" s="116"/>
      <c r="HI10" s="116"/>
      <c r="HJ10" s="116"/>
      <c r="HK10" s="116"/>
      <c r="HL10" s="116"/>
      <c r="HM10" s="116"/>
      <c r="HN10" s="116"/>
      <c r="HO10" s="116"/>
      <c r="HP10" s="116"/>
      <c r="HQ10" s="116"/>
      <c r="HR10" s="116"/>
      <c r="HS10" s="116"/>
      <c r="HT10" s="116"/>
      <c r="HU10" s="116"/>
      <c r="HV10" s="116"/>
      <c r="HW10" s="116"/>
      <c r="HX10" s="116"/>
      <c r="HY10" s="116"/>
      <c r="HZ10" s="116"/>
      <c r="IA10" s="116"/>
      <c r="IB10" s="116"/>
      <c r="IC10" s="116"/>
      <c r="ID10" s="116"/>
      <c r="IE10" s="116"/>
      <c r="IF10" s="116"/>
      <c r="IG10" s="116"/>
      <c r="IH10" s="116"/>
      <c r="II10" s="116"/>
      <c r="IJ10" s="116"/>
      <c r="IK10" s="116"/>
      <c r="IL10" s="116"/>
      <c r="IM10" s="116"/>
      <c r="IN10" s="116"/>
      <c r="IO10" s="116"/>
      <c r="IP10" s="116"/>
      <c r="IQ10" s="116"/>
    </row>
    <row r="11" s="113" customFormat="1" ht="24" customHeight="1" spans="1:251">
      <c r="A11" s="119"/>
      <c r="B11" s="120"/>
      <c r="C11" s="121"/>
      <c r="D11" s="121"/>
      <c r="E11" s="121"/>
      <c r="F11" s="116"/>
      <c r="G11" s="116"/>
      <c r="H11" s="116"/>
      <c r="I11" s="116"/>
      <c r="J11" s="116"/>
      <c r="K11" s="116"/>
      <c r="L11" s="116"/>
      <c r="M11" s="116"/>
      <c r="N11" s="116"/>
      <c r="O11" s="116"/>
      <c r="P11" s="116"/>
      <c r="Q11" s="116"/>
      <c r="R11" s="116"/>
      <c r="S11" s="116"/>
      <c r="T11" s="116"/>
      <c r="U11" s="116"/>
      <c r="V11" s="116"/>
      <c r="W11" s="116"/>
      <c r="X11" s="116"/>
      <c r="Y11" s="116"/>
      <c r="Z11" s="116"/>
      <c r="AA11" s="116"/>
      <c r="AB11" s="116"/>
      <c r="AC11" s="116"/>
      <c r="AD11" s="116"/>
      <c r="AE11" s="116"/>
      <c r="AF11" s="116"/>
      <c r="AG11" s="116"/>
      <c r="AH11" s="116"/>
      <c r="AI11" s="116"/>
      <c r="AJ11" s="116"/>
      <c r="AK11" s="116"/>
      <c r="AL11" s="116"/>
      <c r="AM11" s="116"/>
      <c r="AN11" s="116"/>
      <c r="AO11" s="116"/>
      <c r="AP11" s="116"/>
      <c r="AQ11" s="116"/>
      <c r="AR11" s="116"/>
      <c r="AS11" s="116"/>
      <c r="AT11" s="116"/>
      <c r="AU11" s="116"/>
      <c r="AV11" s="116"/>
      <c r="AW11" s="116"/>
      <c r="AX11" s="116"/>
      <c r="AY11" s="116"/>
      <c r="AZ11" s="116"/>
      <c r="BA11" s="116"/>
      <c r="BB11" s="116"/>
      <c r="BC11" s="116"/>
      <c r="BD11" s="116"/>
      <c r="BE11" s="116"/>
      <c r="BF11" s="116"/>
      <c r="BG11" s="116"/>
      <c r="BH11" s="116"/>
      <c r="BI11" s="116"/>
      <c r="BJ11" s="116"/>
      <c r="BK11" s="116"/>
      <c r="BL11" s="116"/>
      <c r="BM11" s="116"/>
      <c r="BN11" s="116"/>
      <c r="BO11" s="116"/>
      <c r="BP11" s="116"/>
      <c r="BQ11" s="116"/>
      <c r="BR11" s="116"/>
      <c r="BS11" s="116"/>
      <c r="BT11" s="116"/>
      <c r="BU11" s="116"/>
      <c r="BV11" s="116"/>
      <c r="BW11" s="116"/>
      <c r="BX11" s="116"/>
      <c r="BY11" s="116"/>
      <c r="BZ11" s="116"/>
      <c r="CA11" s="116"/>
      <c r="CB11" s="116"/>
      <c r="CC11" s="116"/>
      <c r="CD11" s="116"/>
      <c r="CE11" s="116"/>
      <c r="CF11" s="116"/>
      <c r="CG11" s="116"/>
      <c r="CH11" s="116"/>
      <c r="CI11" s="116"/>
      <c r="CJ11" s="116"/>
      <c r="CK11" s="116"/>
      <c r="CL11" s="116"/>
      <c r="CM11" s="116"/>
      <c r="CN11" s="116"/>
      <c r="CO11" s="116"/>
      <c r="CP11" s="116"/>
      <c r="CQ11" s="116"/>
      <c r="CR11" s="116"/>
      <c r="CS11" s="116"/>
      <c r="CT11" s="116"/>
      <c r="CU11" s="116"/>
      <c r="CV11" s="116"/>
      <c r="CW11" s="116"/>
      <c r="CX11" s="116"/>
      <c r="CY11" s="116"/>
      <c r="CZ11" s="116"/>
      <c r="DA11" s="116"/>
      <c r="DB11" s="116"/>
      <c r="DC11" s="116"/>
      <c r="DD11" s="116"/>
      <c r="DE11" s="116"/>
      <c r="DF11" s="116"/>
      <c r="DG11" s="116"/>
      <c r="DH11" s="116"/>
      <c r="DI11" s="116"/>
      <c r="DJ11" s="116"/>
      <c r="DK11" s="116"/>
      <c r="DL11" s="116"/>
      <c r="DM11" s="116"/>
      <c r="DN11" s="116"/>
      <c r="DO11" s="116"/>
      <c r="DP11" s="116"/>
      <c r="DQ11" s="116"/>
      <c r="DR11" s="116"/>
      <c r="DS11" s="116"/>
      <c r="DT11" s="116"/>
      <c r="DU11" s="116"/>
      <c r="DV11" s="116"/>
      <c r="DW11" s="116"/>
      <c r="DX11" s="116"/>
      <c r="DY11" s="116"/>
      <c r="DZ11" s="116"/>
      <c r="EA11" s="116"/>
      <c r="EB11" s="116"/>
      <c r="EC11" s="116"/>
      <c r="ED11" s="116"/>
      <c r="EE11" s="116"/>
      <c r="EF11" s="116"/>
      <c r="EG11" s="116"/>
      <c r="EH11" s="116"/>
      <c r="EI11" s="116"/>
      <c r="EJ11" s="116"/>
      <c r="EK11" s="116"/>
      <c r="EL11" s="116"/>
      <c r="EM11" s="116"/>
      <c r="EN11" s="116"/>
      <c r="EO11" s="116"/>
      <c r="EP11" s="116"/>
      <c r="EQ11" s="116"/>
      <c r="ER11" s="116"/>
      <c r="ES11" s="116"/>
      <c r="ET11" s="116"/>
      <c r="EU11" s="116"/>
      <c r="EV11" s="116"/>
      <c r="EW11" s="116"/>
      <c r="EX11" s="116"/>
      <c r="EY11" s="116"/>
      <c r="EZ11" s="116"/>
      <c r="FA11" s="116"/>
      <c r="FB11" s="116"/>
      <c r="FC11" s="116"/>
      <c r="FD11" s="116"/>
      <c r="FE11" s="116"/>
      <c r="FF11" s="116"/>
      <c r="FG11" s="116"/>
      <c r="FH11" s="116"/>
      <c r="FI11" s="116"/>
      <c r="FJ11" s="116"/>
      <c r="FK11" s="116"/>
      <c r="FL11" s="116"/>
      <c r="FM11" s="116"/>
      <c r="FN11" s="116"/>
      <c r="FO11" s="116"/>
      <c r="FP11" s="116"/>
      <c r="FQ11" s="116"/>
      <c r="FR11" s="116"/>
      <c r="FS11" s="116"/>
      <c r="FT11" s="116"/>
      <c r="FU11" s="116"/>
      <c r="FV11" s="116"/>
      <c r="FW11" s="116"/>
      <c r="FX11" s="116"/>
      <c r="FY11" s="116"/>
      <c r="FZ11" s="116"/>
      <c r="GA11" s="116"/>
      <c r="GB11" s="116"/>
      <c r="GC11" s="116"/>
      <c r="GD11" s="116"/>
      <c r="GE11" s="116"/>
      <c r="GF11" s="116"/>
      <c r="GG11" s="116"/>
      <c r="GH11" s="116"/>
      <c r="GI11" s="116"/>
      <c r="GJ11" s="116"/>
      <c r="GK11" s="116"/>
      <c r="GL11" s="116"/>
      <c r="GM11" s="116"/>
      <c r="GN11" s="116"/>
      <c r="GO11" s="116"/>
      <c r="GP11" s="116"/>
      <c r="GQ11" s="116"/>
      <c r="GR11" s="116"/>
      <c r="GS11" s="116"/>
      <c r="GT11" s="116"/>
      <c r="GU11" s="116"/>
      <c r="GV11" s="116"/>
      <c r="GW11" s="116"/>
      <c r="GX11" s="116"/>
      <c r="GY11" s="116"/>
      <c r="GZ11" s="116"/>
      <c r="HA11" s="116"/>
      <c r="HB11" s="116"/>
      <c r="HC11" s="116"/>
      <c r="HD11" s="116"/>
      <c r="HE11" s="116"/>
      <c r="HF11" s="116"/>
      <c r="HG11" s="116"/>
      <c r="HH11" s="116"/>
      <c r="HI11" s="116"/>
      <c r="HJ11" s="116"/>
      <c r="HK11" s="116"/>
      <c r="HL11" s="116"/>
      <c r="HM11" s="116"/>
      <c r="HN11" s="116"/>
      <c r="HO11" s="116"/>
      <c r="HP11" s="116"/>
      <c r="HQ11" s="116"/>
      <c r="HR11" s="116"/>
      <c r="HS11" s="116"/>
      <c r="HT11" s="116"/>
      <c r="HU11" s="116"/>
      <c r="HV11" s="116"/>
      <c r="HW11" s="116"/>
      <c r="HX11" s="116"/>
      <c r="HY11" s="116"/>
      <c r="HZ11" s="116"/>
      <c r="IA11" s="116"/>
      <c r="IB11" s="116"/>
      <c r="IC11" s="116"/>
      <c r="ID11" s="116"/>
      <c r="IE11" s="116"/>
      <c r="IF11" s="116"/>
      <c r="IG11" s="116"/>
      <c r="IH11" s="116"/>
      <c r="II11" s="116"/>
      <c r="IJ11" s="116"/>
      <c r="IK11" s="116"/>
      <c r="IL11" s="116"/>
      <c r="IM11" s="116"/>
      <c r="IN11" s="116"/>
      <c r="IO11" s="116"/>
      <c r="IP11" s="116"/>
      <c r="IQ11" s="116"/>
    </row>
    <row r="12" s="113" customFormat="1" ht="24" customHeight="1" spans="1:251">
      <c r="A12" s="119">
        <v>2091101</v>
      </c>
      <c r="B12" s="120" t="s">
        <v>306</v>
      </c>
      <c r="C12" s="121"/>
      <c r="D12" s="121"/>
      <c r="E12" s="121"/>
      <c r="F12" s="116"/>
      <c r="G12" s="116"/>
      <c r="H12" s="116"/>
      <c r="I12" s="116"/>
      <c r="J12" s="116"/>
      <c r="K12" s="116"/>
      <c r="L12" s="116"/>
      <c r="M12" s="116"/>
      <c r="N12" s="116"/>
      <c r="O12" s="116"/>
      <c r="P12" s="116"/>
      <c r="Q12" s="116"/>
      <c r="R12" s="116"/>
      <c r="S12" s="116"/>
      <c r="T12" s="116"/>
      <c r="U12" s="116"/>
      <c r="V12" s="116"/>
      <c r="W12" s="116"/>
      <c r="X12" s="116"/>
      <c r="Y12" s="116"/>
      <c r="Z12" s="116"/>
      <c r="AA12" s="116"/>
      <c r="AB12" s="116"/>
      <c r="AC12" s="116"/>
      <c r="AD12" s="116"/>
      <c r="AE12" s="116"/>
      <c r="AF12" s="116"/>
      <c r="AG12" s="116"/>
      <c r="AH12" s="116"/>
      <c r="AI12" s="116"/>
      <c r="AJ12" s="116"/>
      <c r="AK12" s="116"/>
      <c r="AL12" s="116"/>
      <c r="AM12" s="116"/>
      <c r="AN12" s="116"/>
      <c r="AO12" s="116"/>
      <c r="AP12" s="116"/>
      <c r="AQ12" s="116"/>
      <c r="AR12" s="116"/>
      <c r="AS12" s="116"/>
      <c r="AT12" s="116"/>
      <c r="AU12" s="116"/>
      <c r="AV12" s="116"/>
      <c r="AW12" s="116"/>
      <c r="AX12" s="116"/>
      <c r="AY12" s="116"/>
      <c r="AZ12" s="116"/>
      <c r="BA12" s="116"/>
      <c r="BB12" s="116"/>
      <c r="BC12" s="116"/>
      <c r="BD12" s="116"/>
      <c r="BE12" s="116"/>
      <c r="BF12" s="116"/>
      <c r="BG12" s="116"/>
      <c r="BH12" s="116"/>
      <c r="BI12" s="116"/>
      <c r="BJ12" s="116"/>
      <c r="BK12" s="116"/>
      <c r="BL12" s="116"/>
      <c r="BM12" s="116"/>
      <c r="BN12" s="116"/>
      <c r="BO12" s="116"/>
      <c r="BP12" s="116"/>
      <c r="BQ12" s="116"/>
      <c r="BR12" s="116"/>
      <c r="BS12" s="116"/>
      <c r="BT12" s="116"/>
      <c r="BU12" s="116"/>
      <c r="BV12" s="116"/>
      <c r="BW12" s="116"/>
      <c r="BX12" s="116"/>
      <c r="BY12" s="116"/>
      <c r="BZ12" s="116"/>
      <c r="CA12" s="116"/>
      <c r="CB12" s="116"/>
      <c r="CC12" s="116"/>
      <c r="CD12" s="116"/>
      <c r="CE12" s="116"/>
      <c r="CF12" s="116"/>
      <c r="CG12" s="116"/>
      <c r="CH12" s="116"/>
      <c r="CI12" s="116"/>
      <c r="CJ12" s="116"/>
      <c r="CK12" s="116"/>
      <c r="CL12" s="116"/>
      <c r="CM12" s="116"/>
      <c r="CN12" s="116"/>
      <c r="CO12" s="116"/>
      <c r="CP12" s="116"/>
      <c r="CQ12" s="116"/>
      <c r="CR12" s="116"/>
      <c r="CS12" s="116"/>
      <c r="CT12" s="116"/>
      <c r="CU12" s="116"/>
      <c r="CV12" s="116"/>
      <c r="CW12" s="116"/>
      <c r="CX12" s="116"/>
      <c r="CY12" s="116"/>
      <c r="CZ12" s="116"/>
      <c r="DA12" s="116"/>
      <c r="DB12" s="116"/>
      <c r="DC12" s="116"/>
      <c r="DD12" s="116"/>
      <c r="DE12" s="116"/>
      <c r="DF12" s="116"/>
      <c r="DG12" s="116"/>
      <c r="DH12" s="116"/>
      <c r="DI12" s="116"/>
      <c r="DJ12" s="116"/>
      <c r="DK12" s="116"/>
      <c r="DL12" s="116"/>
      <c r="DM12" s="116"/>
      <c r="DN12" s="116"/>
      <c r="DO12" s="116"/>
      <c r="DP12" s="116"/>
      <c r="DQ12" s="116"/>
      <c r="DR12" s="116"/>
      <c r="DS12" s="116"/>
      <c r="DT12" s="116"/>
      <c r="DU12" s="116"/>
      <c r="DV12" s="116"/>
      <c r="DW12" s="116"/>
      <c r="DX12" s="116"/>
      <c r="DY12" s="116"/>
      <c r="DZ12" s="116"/>
      <c r="EA12" s="116"/>
      <c r="EB12" s="116"/>
      <c r="EC12" s="116"/>
      <c r="ED12" s="116"/>
      <c r="EE12" s="116"/>
      <c r="EF12" s="116"/>
      <c r="EG12" s="116"/>
      <c r="EH12" s="116"/>
      <c r="EI12" s="116"/>
      <c r="EJ12" s="116"/>
      <c r="EK12" s="116"/>
      <c r="EL12" s="116"/>
      <c r="EM12" s="116"/>
      <c r="EN12" s="116"/>
      <c r="EO12" s="116"/>
      <c r="EP12" s="116"/>
      <c r="EQ12" s="116"/>
      <c r="ER12" s="116"/>
      <c r="ES12" s="116"/>
      <c r="ET12" s="116"/>
      <c r="EU12" s="116"/>
      <c r="EV12" s="116"/>
      <c r="EW12" s="116"/>
      <c r="EX12" s="116"/>
      <c r="EY12" s="116"/>
      <c r="EZ12" s="116"/>
      <c r="FA12" s="116"/>
      <c r="FB12" s="116"/>
      <c r="FC12" s="116"/>
      <c r="FD12" s="116"/>
      <c r="FE12" s="116"/>
      <c r="FF12" s="116"/>
      <c r="FG12" s="116"/>
      <c r="FH12" s="116"/>
      <c r="FI12" s="116"/>
      <c r="FJ12" s="116"/>
      <c r="FK12" s="116"/>
      <c r="FL12" s="116"/>
      <c r="FM12" s="116"/>
      <c r="FN12" s="116"/>
      <c r="FO12" s="116"/>
      <c r="FP12" s="116"/>
      <c r="FQ12" s="116"/>
      <c r="FR12" s="116"/>
      <c r="FS12" s="116"/>
      <c r="FT12" s="116"/>
      <c r="FU12" s="116"/>
      <c r="FV12" s="116"/>
      <c r="FW12" s="116"/>
      <c r="FX12" s="116"/>
      <c r="FY12" s="116"/>
      <c r="FZ12" s="116"/>
      <c r="GA12" s="116"/>
      <c r="GB12" s="116"/>
      <c r="GC12" s="116"/>
      <c r="GD12" s="116"/>
      <c r="GE12" s="116"/>
      <c r="GF12" s="116"/>
      <c r="GG12" s="116"/>
      <c r="GH12" s="116"/>
      <c r="GI12" s="116"/>
      <c r="GJ12" s="116"/>
      <c r="GK12" s="116"/>
      <c r="GL12" s="116"/>
      <c r="GM12" s="116"/>
      <c r="GN12" s="116"/>
      <c r="GO12" s="116"/>
      <c r="GP12" s="116"/>
      <c r="GQ12" s="116"/>
      <c r="GR12" s="116"/>
      <c r="GS12" s="116"/>
      <c r="GT12" s="116"/>
      <c r="GU12" s="116"/>
      <c r="GV12" s="116"/>
      <c r="GW12" s="116"/>
      <c r="GX12" s="116"/>
      <c r="GY12" s="116"/>
      <c r="GZ12" s="116"/>
      <c r="HA12" s="116"/>
      <c r="HB12" s="116"/>
      <c r="HC12" s="116"/>
      <c r="HD12" s="116"/>
      <c r="HE12" s="116"/>
      <c r="HF12" s="116"/>
      <c r="HG12" s="116"/>
      <c r="HH12" s="116"/>
      <c r="HI12" s="116"/>
      <c r="HJ12" s="116"/>
      <c r="HK12" s="116"/>
      <c r="HL12" s="116"/>
      <c r="HM12" s="116"/>
      <c r="HN12" s="116"/>
      <c r="HO12" s="116"/>
      <c r="HP12" s="116"/>
      <c r="HQ12" s="116"/>
      <c r="HR12" s="116"/>
      <c r="HS12" s="116"/>
      <c r="HT12" s="116"/>
      <c r="HU12" s="116"/>
      <c r="HV12" s="116"/>
      <c r="HW12" s="116"/>
      <c r="HX12" s="116"/>
      <c r="HY12" s="116"/>
      <c r="HZ12" s="116"/>
      <c r="IA12" s="116"/>
      <c r="IB12" s="116"/>
      <c r="IC12" s="116"/>
      <c r="ID12" s="116"/>
      <c r="IE12" s="116"/>
      <c r="IF12" s="116"/>
      <c r="IG12" s="116"/>
      <c r="IH12" s="116"/>
      <c r="II12" s="116"/>
      <c r="IJ12" s="116"/>
      <c r="IK12" s="116"/>
      <c r="IL12" s="116"/>
      <c r="IM12" s="116"/>
      <c r="IN12" s="116"/>
      <c r="IO12" s="116"/>
      <c r="IP12" s="116"/>
      <c r="IQ12" s="116"/>
    </row>
    <row r="13" s="113" customFormat="1" ht="24" customHeight="1" spans="1:251">
      <c r="A13" s="119"/>
      <c r="B13" s="120"/>
      <c r="C13" s="121"/>
      <c r="D13" s="121"/>
      <c r="E13" s="121"/>
      <c r="F13" s="116"/>
      <c r="G13" s="116"/>
      <c r="H13" s="116"/>
      <c r="I13" s="116"/>
      <c r="J13" s="116"/>
      <c r="K13" s="116"/>
      <c r="L13" s="116"/>
      <c r="M13" s="116"/>
      <c r="N13" s="116"/>
      <c r="O13" s="116"/>
      <c r="P13" s="116"/>
      <c r="Q13" s="116"/>
      <c r="R13" s="116"/>
      <c r="S13" s="116"/>
      <c r="T13" s="116"/>
      <c r="U13" s="116"/>
      <c r="V13" s="116"/>
      <c r="W13" s="116"/>
      <c r="X13" s="116"/>
      <c r="Y13" s="116"/>
      <c r="Z13" s="116"/>
      <c r="AA13" s="116"/>
      <c r="AB13" s="116"/>
      <c r="AC13" s="116"/>
      <c r="AD13" s="116"/>
      <c r="AE13" s="116"/>
      <c r="AF13" s="116"/>
      <c r="AG13" s="116"/>
      <c r="AH13" s="116"/>
      <c r="AI13" s="116"/>
      <c r="AJ13" s="116"/>
      <c r="AK13" s="116"/>
      <c r="AL13" s="116"/>
      <c r="AM13" s="116"/>
      <c r="AN13" s="116"/>
      <c r="AO13" s="116"/>
      <c r="AP13" s="116"/>
      <c r="AQ13" s="116"/>
      <c r="AR13" s="116"/>
      <c r="AS13" s="116"/>
      <c r="AT13" s="116"/>
      <c r="AU13" s="116"/>
      <c r="AV13" s="116"/>
      <c r="AW13" s="116"/>
      <c r="AX13" s="116"/>
      <c r="AY13" s="116"/>
      <c r="AZ13" s="116"/>
      <c r="BA13" s="116"/>
      <c r="BB13" s="116"/>
      <c r="BC13" s="116"/>
      <c r="BD13" s="116"/>
      <c r="BE13" s="116"/>
      <c r="BF13" s="116"/>
      <c r="BG13" s="116"/>
      <c r="BH13" s="116"/>
      <c r="BI13" s="116"/>
      <c r="BJ13" s="116"/>
      <c r="BK13" s="116"/>
      <c r="BL13" s="116"/>
      <c r="BM13" s="116"/>
      <c r="BN13" s="116"/>
      <c r="BO13" s="116"/>
      <c r="BP13" s="116"/>
      <c r="BQ13" s="116"/>
      <c r="BR13" s="116"/>
      <c r="BS13" s="116"/>
      <c r="BT13" s="116"/>
      <c r="BU13" s="116"/>
      <c r="BV13" s="116"/>
      <c r="BW13" s="116"/>
      <c r="BX13" s="116"/>
      <c r="BY13" s="116"/>
      <c r="BZ13" s="116"/>
      <c r="CA13" s="116"/>
      <c r="CB13" s="116"/>
      <c r="CC13" s="116"/>
      <c r="CD13" s="116"/>
      <c r="CE13" s="116"/>
      <c r="CF13" s="116"/>
      <c r="CG13" s="116"/>
      <c r="CH13" s="116"/>
      <c r="CI13" s="116"/>
      <c r="CJ13" s="116"/>
      <c r="CK13" s="116"/>
      <c r="CL13" s="116"/>
      <c r="CM13" s="116"/>
      <c r="CN13" s="116"/>
      <c r="CO13" s="116"/>
      <c r="CP13" s="116"/>
      <c r="CQ13" s="116"/>
      <c r="CR13" s="116"/>
      <c r="CS13" s="116"/>
      <c r="CT13" s="116"/>
      <c r="CU13" s="116"/>
      <c r="CV13" s="116"/>
      <c r="CW13" s="116"/>
      <c r="CX13" s="116"/>
      <c r="CY13" s="116"/>
      <c r="CZ13" s="116"/>
      <c r="DA13" s="116"/>
      <c r="DB13" s="116"/>
      <c r="DC13" s="116"/>
      <c r="DD13" s="116"/>
      <c r="DE13" s="116"/>
      <c r="DF13" s="116"/>
      <c r="DG13" s="116"/>
      <c r="DH13" s="116"/>
      <c r="DI13" s="116"/>
      <c r="DJ13" s="116"/>
      <c r="DK13" s="116"/>
      <c r="DL13" s="116"/>
      <c r="DM13" s="116"/>
      <c r="DN13" s="116"/>
      <c r="DO13" s="116"/>
      <c r="DP13" s="116"/>
      <c r="DQ13" s="116"/>
      <c r="DR13" s="116"/>
      <c r="DS13" s="116"/>
      <c r="DT13" s="116"/>
      <c r="DU13" s="116"/>
      <c r="DV13" s="116"/>
      <c r="DW13" s="116"/>
      <c r="DX13" s="116"/>
      <c r="DY13" s="116"/>
      <c r="DZ13" s="116"/>
      <c r="EA13" s="116"/>
      <c r="EB13" s="116"/>
      <c r="EC13" s="116"/>
      <c r="ED13" s="116"/>
      <c r="EE13" s="116"/>
      <c r="EF13" s="116"/>
      <c r="EG13" s="116"/>
      <c r="EH13" s="116"/>
      <c r="EI13" s="116"/>
      <c r="EJ13" s="116"/>
      <c r="EK13" s="116"/>
      <c r="EL13" s="116"/>
      <c r="EM13" s="116"/>
      <c r="EN13" s="116"/>
      <c r="EO13" s="116"/>
      <c r="EP13" s="116"/>
      <c r="EQ13" s="116"/>
      <c r="ER13" s="116"/>
      <c r="ES13" s="116"/>
      <c r="ET13" s="116"/>
      <c r="EU13" s="116"/>
      <c r="EV13" s="116"/>
      <c r="EW13" s="116"/>
      <c r="EX13" s="116"/>
      <c r="EY13" s="116"/>
      <c r="EZ13" s="116"/>
      <c r="FA13" s="116"/>
      <c r="FB13" s="116"/>
      <c r="FC13" s="116"/>
      <c r="FD13" s="116"/>
      <c r="FE13" s="116"/>
      <c r="FF13" s="116"/>
      <c r="FG13" s="116"/>
      <c r="FH13" s="116"/>
      <c r="FI13" s="116"/>
      <c r="FJ13" s="116"/>
      <c r="FK13" s="116"/>
      <c r="FL13" s="116"/>
      <c r="FM13" s="116"/>
      <c r="FN13" s="116"/>
      <c r="FO13" s="116"/>
      <c r="FP13" s="116"/>
      <c r="FQ13" s="116"/>
      <c r="FR13" s="116"/>
      <c r="FS13" s="116"/>
      <c r="FT13" s="116"/>
      <c r="FU13" s="116"/>
      <c r="FV13" s="116"/>
      <c r="FW13" s="116"/>
      <c r="FX13" s="116"/>
      <c r="FY13" s="116"/>
      <c r="FZ13" s="116"/>
      <c r="GA13" s="116"/>
      <c r="GB13" s="116"/>
      <c r="GC13" s="116"/>
      <c r="GD13" s="116"/>
      <c r="GE13" s="116"/>
      <c r="GF13" s="116"/>
      <c r="GG13" s="116"/>
      <c r="GH13" s="116"/>
      <c r="GI13" s="116"/>
      <c r="GJ13" s="116"/>
      <c r="GK13" s="116"/>
      <c r="GL13" s="116"/>
      <c r="GM13" s="116"/>
      <c r="GN13" s="116"/>
      <c r="GO13" s="116"/>
      <c r="GP13" s="116"/>
      <c r="GQ13" s="116"/>
      <c r="GR13" s="116"/>
      <c r="GS13" s="116"/>
      <c r="GT13" s="116"/>
      <c r="GU13" s="116"/>
      <c r="GV13" s="116"/>
      <c r="GW13" s="116"/>
      <c r="GX13" s="116"/>
      <c r="GY13" s="116"/>
      <c r="GZ13" s="116"/>
      <c r="HA13" s="116"/>
      <c r="HB13" s="116"/>
      <c r="HC13" s="116"/>
      <c r="HD13" s="116"/>
      <c r="HE13" s="116"/>
      <c r="HF13" s="116"/>
      <c r="HG13" s="116"/>
      <c r="HH13" s="116"/>
      <c r="HI13" s="116"/>
      <c r="HJ13" s="116"/>
      <c r="HK13" s="116"/>
      <c r="HL13" s="116"/>
      <c r="HM13" s="116"/>
      <c r="HN13" s="116"/>
      <c r="HO13" s="116"/>
      <c r="HP13" s="116"/>
      <c r="HQ13" s="116"/>
      <c r="HR13" s="116"/>
      <c r="HS13" s="116"/>
      <c r="HT13" s="116"/>
      <c r="HU13" s="116"/>
      <c r="HV13" s="116"/>
      <c r="HW13" s="116"/>
      <c r="HX13" s="116"/>
      <c r="HY13" s="116"/>
      <c r="HZ13" s="116"/>
      <c r="IA13" s="116"/>
      <c r="IB13" s="116"/>
      <c r="IC13" s="116"/>
      <c r="ID13" s="116"/>
      <c r="IE13" s="116"/>
      <c r="IF13" s="116"/>
      <c r="IG13" s="116"/>
      <c r="IH13" s="116"/>
      <c r="II13" s="116"/>
      <c r="IJ13" s="116"/>
      <c r="IK13" s="116"/>
      <c r="IL13" s="116"/>
      <c r="IM13" s="116"/>
      <c r="IN13" s="116"/>
      <c r="IO13" s="116"/>
      <c r="IP13" s="116"/>
      <c r="IQ13" s="116"/>
    </row>
    <row r="14" s="113" customFormat="1" ht="24" customHeight="1" spans="1:251">
      <c r="A14" s="119">
        <v>20910</v>
      </c>
      <c r="B14" s="120" t="s">
        <v>307</v>
      </c>
      <c r="C14" s="121"/>
      <c r="D14" s="121"/>
      <c r="E14" s="121"/>
      <c r="F14" s="116"/>
      <c r="G14" s="116"/>
      <c r="H14" s="116"/>
      <c r="I14" s="116"/>
      <c r="J14" s="116"/>
      <c r="K14" s="116"/>
      <c r="L14" s="116"/>
      <c r="M14" s="116"/>
      <c r="N14" s="116"/>
      <c r="O14" s="116"/>
      <c r="P14" s="116"/>
      <c r="Q14" s="116"/>
      <c r="R14" s="116"/>
      <c r="S14" s="116"/>
      <c r="T14" s="116"/>
      <c r="U14" s="116"/>
      <c r="V14" s="116"/>
      <c r="W14" s="116"/>
      <c r="X14" s="116"/>
      <c r="Y14" s="116"/>
      <c r="Z14" s="116"/>
      <c r="AA14" s="116"/>
      <c r="AB14" s="116"/>
      <c r="AC14" s="116"/>
      <c r="AD14" s="116"/>
      <c r="AE14" s="116"/>
      <c r="AF14" s="116"/>
      <c r="AG14" s="116"/>
      <c r="AH14" s="116"/>
      <c r="AI14" s="116"/>
      <c r="AJ14" s="116"/>
      <c r="AK14" s="116"/>
      <c r="AL14" s="116"/>
      <c r="AM14" s="116"/>
      <c r="AN14" s="116"/>
      <c r="AO14" s="116"/>
      <c r="AP14" s="116"/>
      <c r="AQ14" s="116"/>
      <c r="AR14" s="116"/>
      <c r="AS14" s="116"/>
      <c r="AT14" s="116"/>
      <c r="AU14" s="116"/>
      <c r="AV14" s="116"/>
      <c r="AW14" s="116"/>
      <c r="AX14" s="116"/>
      <c r="AY14" s="116"/>
      <c r="AZ14" s="116"/>
      <c r="BA14" s="116"/>
      <c r="BB14" s="116"/>
      <c r="BC14" s="116"/>
      <c r="BD14" s="116"/>
      <c r="BE14" s="116"/>
      <c r="BF14" s="116"/>
      <c r="BG14" s="116"/>
      <c r="BH14" s="116"/>
      <c r="BI14" s="116"/>
      <c r="BJ14" s="116"/>
      <c r="BK14" s="116"/>
      <c r="BL14" s="116"/>
      <c r="BM14" s="116"/>
      <c r="BN14" s="116"/>
      <c r="BO14" s="116"/>
      <c r="BP14" s="116"/>
      <c r="BQ14" s="116"/>
      <c r="BR14" s="116"/>
      <c r="BS14" s="116"/>
      <c r="BT14" s="116"/>
      <c r="BU14" s="116"/>
      <c r="BV14" s="116"/>
      <c r="BW14" s="116"/>
      <c r="BX14" s="116"/>
      <c r="BY14" s="116"/>
      <c r="BZ14" s="116"/>
      <c r="CA14" s="116"/>
      <c r="CB14" s="116"/>
      <c r="CC14" s="116"/>
      <c r="CD14" s="116"/>
      <c r="CE14" s="116"/>
      <c r="CF14" s="116"/>
      <c r="CG14" s="116"/>
      <c r="CH14" s="116"/>
      <c r="CI14" s="116"/>
      <c r="CJ14" s="116"/>
      <c r="CK14" s="116"/>
      <c r="CL14" s="116"/>
      <c r="CM14" s="116"/>
      <c r="CN14" s="116"/>
      <c r="CO14" s="116"/>
      <c r="CP14" s="116"/>
      <c r="CQ14" s="116"/>
      <c r="CR14" s="116"/>
      <c r="CS14" s="116"/>
      <c r="CT14" s="116"/>
      <c r="CU14" s="116"/>
      <c r="CV14" s="116"/>
      <c r="CW14" s="116"/>
      <c r="CX14" s="116"/>
      <c r="CY14" s="116"/>
      <c r="CZ14" s="116"/>
      <c r="DA14" s="116"/>
      <c r="DB14" s="116"/>
      <c r="DC14" s="116"/>
      <c r="DD14" s="116"/>
      <c r="DE14" s="116"/>
      <c r="DF14" s="116"/>
      <c r="DG14" s="116"/>
      <c r="DH14" s="116"/>
      <c r="DI14" s="116"/>
      <c r="DJ14" s="116"/>
      <c r="DK14" s="116"/>
      <c r="DL14" s="116"/>
      <c r="DM14" s="116"/>
      <c r="DN14" s="116"/>
      <c r="DO14" s="116"/>
      <c r="DP14" s="116"/>
      <c r="DQ14" s="116"/>
      <c r="DR14" s="116"/>
      <c r="DS14" s="116"/>
      <c r="DT14" s="116"/>
      <c r="DU14" s="116"/>
      <c r="DV14" s="116"/>
      <c r="DW14" s="116"/>
      <c r="DX14" s="116"/>
      <c r="DY14" s="116"/>
      <c r="DZ14" s="116"/>
      <c r="EA14" s="116"/>
      <c r="EB14" s="116"/>
      <c r="EC14" s="116"/>
      <c r="ED14" s="116"/>
      <c r="EE14" s="116"/>
      <c r="EF14" s="116"/>
      <c r="EG14" s="116"/>
      <c r="EH14" s="116"/>
      <c r="EI14" s="116"/>
      <c r="EJ14" s="116"/>
      <c r="EK14" s="116"/>
      <c r="EL14" s="116"/>
      <c r="EM14" s="116"/>
      <c r="EN14" s="116"/>
      <c r="EO14" s="116"/>
      <c r="EP14" s="116"/>
      <c r="EQ14" s="116"/>
      <c r="ER14" s="116"/>
      <c r="ES14" s="116"/>
      <c r="ET14" s="116"/>
      <c r="EU14" s="116"/>
      <c r="EV14" s="116"/>
      <c r="EW14" s="116"/>
      <c r="EX14" s="116"/>
      <c r="EY14" s="116"/>
      <c r="EZ14" s="116"/>
      <c r="FA14" s="116"/>
      <c r="FB14" s="116"/>
      <c r="FC14" s="116"/>
      <c r="FD14" s="116"/>
      <c r="FE14" s="116"/>
      <c r="FF14" s="116"/>
      <c r="FG14" s="116"/>
      <c r="FH14" s="116"/>
      <c r="FI14" s="116"/>
      <c r="FJ14" s="116"/>
      <c r="FK14" s="116"/>
      <c r="FL14" s="116"/>
      <c r="FM14" s="116"/>
      <c r="FN14" s="116"/>
      <c r="FO14" s="116"/>
      <c r="FP14" s="116"/>
      <c r="FQ14" s="116"/>
      <c r="FR14" s="116"/>
      <c r="FS14" s="116"/>
      <c r="FT14" s="116"/>
      <c r="FU14" s="116"/>
      <c r="FV14" s="116"/>
      <c r="FW14" s="116"/>
      <c r="FX14" s="116"/>
      <c r="FY14" s="116"/>
      <c r="FZ14" s="116"/>
      <c r="GA14" s="116"/>
      <c r="GB14" s="116"/>
      <c r="GC14" s="116"/>
      <c r="GD14" s="116"/>
      <c r="GE14" s="116"/>
      <c r="GF14" s="116"/>
      <c r="GG14" s="116"/>
      <c r="GH14" s="116"/>
      <c r="GI14" s="116"/>
      <c r="GJ14" s="116"/>
      <c r="GK14" s="116"/>
      <c r="GL14" s="116"/>
      <c r="GM14" s="116"/>
      <c r="GN14" s="116"/>
      <c r="GO14" s="116"/>
      <c r="GP14" s="116"/>
      <c r="GQ14" s="116"/>
      <c r="GR14" s="116"/>
      <c r="GS14" s="116"/>
      <c r="GT14" s="116"/>
      <c r="GU14" s="116"/>
      <c r="GV14" s="116"/>
      <c r="GW14" s="116"/>
      <c r="GX14" s="116"/>
      <c r="GY14" s="116"/>
      <c r="GZ14" s="116"/>
      <c r="HA14" s="116"/>
      <c r="HB14" s="116"/>
      <c r="HC14" s="116"/>
      <c r="HD14" s="116"/>
      <c r="HE14" s="116"/>
      <c r="HF14" s="116"/>
      <c r="HG14" s="116"/>
      <c r="HH14" s="116"/>
      <c r="HI14" s="116"/>
      <c r="HJ14" s="116"/>
      <c r="HK14" s="116"/>
      <c r="HL14" s="116"/>
      <c r="HM14" s="116"/>
      <c r="HN14" s="116"/>
      <c r="HO14" s="116"/>
      <c r="HP14" s="116"/>
      <c r="HQ14" s="116"/>
      <c r="HR14" s="116"/>
      <c r="HS14" s="116"/>
      <c r="HT14" s="116"/>
      <c r="HU14" s="116"/>
      <c r="HV14" s="116"/>
      <c r="HW14" s="116"/>
      <c r="HX14" s="116"/>
      <c r="HY14" s="116"/>
      <c r="HZ14" s="116"/>
      <c r="IA14" s="116"/>
      <c r="IB14" s="116"/>
      <c r="IC14" s="116"/>
      <c r="ID14" s="116"/>
      <c r="IE14" s="116"/>
      <c r="IF14" s="116"/>
      <c r="IG14" s="116"/>
      <c r="IH14" s="116"/>
      <c r="II14" s="116"/>
      <c r="IJ14" s="116"/>
      <c r="IK14" s="116"/>
      <c r="IL14" s="116"/>
      <c r="IM14" s="116"/>
      <c r="IN14" s="116"/>
      <c r="IO14" s="116"/>
      <c r="IP14" s="116"/>
      <c r="IQ14" s="116"/>
    </row>
    <row r="15" s="113" customFormat="1" ht="24" customHeight="1" spans="1:251">
      <c r="A15" s="119"/>
      <c r="B15" s="120"/>
      <c r="C15" s="121"/>
      <c r="D15" s="121"/>
      <c r="E15" s="121"/>
      <c r="F15" s="116"/>
      <c r="G15" s="116"/>
      <c r="H15" s="116"/>
      <c r="I15" s="116"/>
      <c r="J15" s="116"/>
      <c r="K15" s="116"/>
      <c r="L15" s="116"/>
      <c r="M15" s="116"/>
      <c r="N15" s="116"/>
      <c r="O15" s="116"/>
      <c r="P15" s="116"/>
      <c r="Q15" s="116"/>
      <c r="R15" s="116"/>
      <c r="S15" s="116"/>
      <c r="T15" s="116"/>
      <c r="U15" s="116"/>
      <c r="V15" s="116"/>
      <c r="W15" s="116"/>
      <c r="X15" s="116"/>
      <c r="Y15" s="116"/>
      <c r="Z15" s="116"/>
      <c r="AA15" s="116"/>
      <c r="AB15" s="116"/>
      <c r="AC15" s="116"/>
      <c r="AD15" s="116"/>
      <c r="AE15" s="116"/>
      <c r="AF15" s="116"/>
      <c r="AG15" s="116"/>
      <c r="AH15" s="116"/>
      <c r="AI15" s="116"/>
      <c r="AJ15" s="116"/>
      <c r="AK15" s="116"/>
      <c r="AL15" s="116"/>
      <c r="AM15" s="116"/>
      <c r="AN15" s="116"/>
      <c r="AO15" s="116"/>
      <c r="AP15" s="116"/>
      <c r="AQ15" s="116"/>
      <c r="AR15" s="116"/>
      <c r="AS15" s="116"/>
      <c r="AT15" s="116"/>
      <c r="AU15" s="116"/>
      <c r="AV15" s="116"/>
      <c r="AW15" s="116"/>
      <c r="AX15" s="116"/>
      <c r="AY15" s="116"/>
      <c r="AZ15" s="116"/>
      <c r="BA15" s="116"/>
      <c r="BB15" s="116"/>
      <c r="BC15" s="116"/>
      <c r="BD15" s="116"/>
      <c r="BE15" s="116"/>
      <c r="BF15" s="116"/>
      <c r="BG15" s="116"/>
      <c r="BH15" s="116"/>
      <c r="BI15" s="116"/>
      <c r="BJ15" s="116"/>
      <c r="BK15" s="116"/>
      <c r="BL15" s="116"/>
      <c r="BM15" s="116"/>
      <c r="BN15" s="116"/>
      <c r="BO15" s="116"/>
      <c r="BP15" s="116"/>
      <c r="BQ15" s="116"/>
      <c r="BR15" s="116"/>
      <c r="BS15" s="116"/>
      <c r="BT15" s="116"/>
      <c r="BU15" s="116"/>
      <c r="BV15" s="116"/>
      <c r="BW15" s="116"/>
      <c r="BX15" s="116"/>
      <c r="BY15" s="116"/>
      <c r="BZ15" s="116"/>
      <c r="CA15" s="116"/>
      <c r="CB15" s="116"/>
      <c r="CC15" s="116"/>
      <c r="CD15" s="116"/>
      <c r="CE15" s="116"/>
      <c r="CF15" s="116"/>
      <c r="CG15" s="116"/>
      <c r="CH15" s="116"/>
      <c r="CI15" s="116"/>
      <c r="CJ15" s="116"/>
      <c r="CK15" s="116"/>
      <c r="CL15" s="116"/>
      <c r="CM15" s="116"/>
      <c r="CN15" s="116"/>
      <c r="CO15" s="116"/>
      <c r="CP15" s="116"/>
      <c r="CQ15" s="116"/>
      <c r="CR15" s="116"/>
      <c r="CS15" s="116"/>
      <c r="CT15" s="116"/>
      <c r="CU15" s="116"/>
      <c r="CV15" s="116"/>
      <c r="CW15" s="116"/>
      <c r="CX15" s="116"/>
      <c r="CY15" s="116"/>
      <c r="CZ15" s="116"/>
      <c r="DA15" s="116"/>
      <c r="DB15" s="116"/>
      <c r="DC15" s="116"/>
      <c r="DD15" s="116"/>
      <c r="DE15" s="116"/>
      <c r="DF15" s="116"/>
      <c r="DG15" s="116"/>
      <c r="DH15" s="116"/>
      <c r="DI15" s="116"/>
      <c r="DJ15" s="116"/>
      <c r="DK15" s="116"/>
      <c r="DL15" s="116"/>
      <c r="DM15" s="116"/>
      <c r="DN15" s="116"/>
      <c r="DO15" s="116"/>
      <c r="DP15" s="116"/>
      <c r="DQ15" s="116"/>
      <c r="DR15" s="116"/>
      <c r="DS15" s="116"/>
      <c r="DT15" s="116"/>
      <c r="DU15" s="116"/>
      <c r="DV15" s="116"/>
      <c r="DW15" s="116"/>
      <c r="DX15" s="116"/>
      <c r="DY15" s="116"/>
      <c r="DZ15" s="116"/>
      <c r="EA15" s="116"/>
      <c r="EB15" s="116"/>
      <c r="EC15" s="116"/>
      <c r="ED15" s="116"/>
      <c r="EE15" s="116"/>
      <c r="EF15" s="116"/>
      <c r="EG15" s="116"/>
      <c r="EH15" s="116"/>
      <c r="EI15" s="116"/>
      <c r="EJ15" s="116"/>
      <c r="EK15" s="116"/>
      <c r="EL15" s="116"/>
      <c r="EM15" s="116"/>
      <c r="EN15" s="116"/>
      <c r="EO15" s="116"/>
      <c r="EP15" s="116"/>
      <c r="EQ15" s="116"/>
      <c r="ER15" s="116"/>
      <c r="ES15" s="116"/>
      <c r="ET15" s="116"/>
      <c r="EU15" s="116"/>
      <c r="EV15" s="116"/>
      <c r="EW15" s="116"/>
      <c r="EX15" s="116"/>
      <c r="EY15" s="116"/>
      <c r="EZ15" s="116"/>
      <c r="FA15" s="116"/>
      <c r="FB15" s="116"/>
      <c r="FC15" s="116"/>
      <c r="FD15" s="116"/>
      <c r="FE15" s="116"/>
      <c r="FF15" s="116"/>
      <c r="FG15" s="116"/>
      <c r="FH15" s="116"/>
      <c r="FI15" s="116"/>
      <c r="FJ15" s="116"/>
      <c r="FK15" s="116"/>
      <c r="FL15" s="116"/>
      <c r="FM15" s="116"/>
      <c r="FN15" s="116"/>
      <c r="FO15" s="116"/>
      <c r="FP15" s="116"/>
      <c r="FQ15" s="116"/>
      <c r="FR15" s="116"/>
      <c r="FS15" s="116"/>
      <c r="FT15" s="116"/>
      <c r="FU15" s="116"/>
      <c r="FV15" s="116"/>
      <c r="FW15" s="116"/>
      <c r="FX15" s="116"/>
      <c r="FY15" s="116"/>
      <c r="FZ15" s="116"/>
      <c r="GA15" s="116"/>
      <c r="GB15" s="116"/>
      <c r="GC15" s="116"/>
      <c r="GD15" s="116"/>
      <c r="GE15" s="116"/>
      <c r="GF15" s="116"/>
      <c r="GG15" s="116"/>
      <c r="GH15" s="116"/>
      <c r="GI15" s="116"/>
      <c r="GJ15" s="116"/>
      <c r="GK15" s="116"/>
      <c r="GL15" s="116"/>
      <c r="GM15" s="116"/>
      <c r="GN15" s="116"/>
      <c r="GO15" s="116"/>
      <c r="GP15" s="116"/>
      <c r="GQ15" s="116"/>
      <c r="GR15" s="116"/>
      <c r="GS15" s="116"/>
      <c r="GT15" s="116"/>
      <c r="GU15" s="116"/>
      <c r="GV15" s="116"/>
      <c r="GW15" s="116"/>
      <c r="GX15" s="116"/>
      <c r="GY15" s="116"/>
      <c r="GZ15" s="116"/>
      <c r="HA15" s="116"/>
      <c r="HB15" s="116"/>
      <c r="HC15" s="116"/>
      <c r="HD15" s="116"/>
      <c r="HE15" s="116"/>
      <c r="HF15" s="116"/>
      <c r="HG15" s="116"/>
      <c r="HH15" s="116"/>
      <c r="HI15" s="116"/>
      <c r="HJ15" s="116"/>
      <c r="HK15" s="116"/>
      <c r="HL15" s="116"/>
      <c r="HM15" s="116"/>
      <c r="HN15" s="116"/>
      <c r="HO15" s="116"/>
      <c r="HP15" s="116"/>
      <c r="HQ15" s="116"/>
      <c r="HR15" s="116"/>
      <c r="HS15" s="116"/>
      <c r="HT15" s="116"/>
      <c r="HU15" s="116"/>
      <c r="HV15" s="116"/>
      <c r="HW15" s="116"/>
      <c r="HX15" s="116"/>
      <c r="HY15" s="116"/>
      <c r="HZ15" s="116"/>
      <c r="IA15" s="116"/>
      <c r="IB15" s="116"/>
      <c r="IC15" s="116"/>
      <c r="ID15" s="116"/>
      <c r="IE15" s="116"/>
      <c r="IF15" s="116"/>
      <c r="IG15" s="116"/>
      <c r="IH15" s="116"/>
      <c r="II15" s="116"/>
      <c r="IJ15" s="116"/>
      <c r="IK15" s="116"/>
      <c r="IL15" s="116"/>
      <c r="IM15" s="116"/>
      <c r="IN15" s="116"/>
      <c r="IO15" s="116"/>
      <c r="IP15" s="116"/>
      <c r="IQ15" s="116"/>
    </row>
    <row r="16" s="113" customFormat="1" ht="24" customHeight="1" spans="1:251">
      <c r="A16" s="119">
        <v>2091001</v>
      </c>
      <c r="B16" s="120" t="s">
        <v>308</v>
      </c>
      <c r="C16" s="121"/>
      <c r="D16" s="121"/>
      <c r="E16" s="121"/>
      <c r="F16" s="116"/>
      <c r="G16" s="116"/>
      <c r="H16" s="116"/>
      <c r="I16" s="116"/>
      <c r="J16" s="116"/>
      <c r="K16" s="116"/>
      <c r="L16" s="116"/>
      <c r="M16" s="116"/>
      <c r="N16" s="116"/>
      <c r="O16" s="116"/>
      <c r="P16" s="116"/>
      <c r="Q16" s="116"/>
      <c r="R16" s="116"/>
      <c r="S16" s="116"/>
      <c r="T16" s="116"/>
      <c r="U16" s="116"/>
      <c r="V16" s="116"/>
      <c r="W16" s="116"/>
      <c r="X16" s="116"/>
      <c r="Y16" s="116"/>
      <c r="Z16" s="116"/>
      <c r="AA16" s="116"/>
      <c r="AB16" s="116"/>
      <c r="AC16" s="116"/>
      <c r="AD16" s="116"/>
      <c r="AE16" s="116"/>
      <c r="AF16" s="116"/>
      <c r="AG16" s="116"/>
      <c r="AH16" s="116"/>
      <c r="AI16" s="116"/>
      <c r="AJ16" s="116"/>
      <c r="AK16" s="116"/>
      <c r="AL16" s="116"/>
      <c r="AM16" s="116"/>
      <c r="AN16" s="116"/>
      <c r="AO16" s="116"/>
      <c r="AP16" s="116"/>
      <c r="AQ16" s="116"/>
      <c r="AR16" s="116"/>
      <c r="AS16" s="116"/>
      <c r="AT16" s="116"/>
      <c r="AU16" s="116"/>
      <c r="AV16" s="116"/>
      <c r="AW16" s="116"/>
      <c r="AX16" s="116"/>
      <c r="AY16" s="116"/>
      <c r="AZ16" s="116"/>
      <c r="BA16" s="116"/>
      <c r="BB16" s="116"/>
      <c r="BC16" s="116"/>
      <c r="BD16" s="116"/>
      <c r="BE16" s="116"/>
      <c r="BF16" s="116"/>
      <c r="BG16" s="116"/>
      <c r="BH16" s="116"/>
      <c r="BI16" s="116"/>
      <c r="BJ16" s="116"/>
      <c r="BK16" s="116"/>
      <c r="BL16" s="116"/>
      <c r="BM16" s="116"/>
      <c r="BN16" s="116"/>
      <c r="BO16" s="116"/>
      <c r="BP16" s="116"/>
      <c r="BQ16" s="116"/>
      <c r="BR16" s="116"/>
      <c r="BS16" s="116"/>
      <c r="BT16" s="116"/>
      <c r="BU16" s="116"/>
      <c r="BV16" s="116"/>
      <c r="BW16" s="116"/>
      <c r="BX16" s="116"/>
      <c r="BY16" s="116"/>
      <c r="BZ16" s="116"/>
      <c r="CA16" s="116"/>
      <c r="CB16" s="116"/>
      <c r="CC16" s="116"/>
      <c r="CD16" s="116"/>
      <c r="CE16" s="116"/>
      <c r="CF16" s="116"/>
      <c r="CG16" s="116"/>
      <c r="CH16" s="116"/>
      <c r="CI16" s="116"/>
      <c r="CJ16" s="116"/>
      <c r="CK16" s="116"/>
      <c r="CL16" s="116"/>
      <c r="CM16" s="116"/>
      <c r="CN16" s="116"/>
      <c r="CO16" s="116"/>
      <c r="CP16" s="116"/>
      <c r="CQ16" s="116"/>
      <c r="CR16" s="116"/>
      <c r="CS16" s="116"/>
      <c r="CT16" s="116"/>
      <c r="CU16" s="116"/>
      <c r="CV16" s="116"/>
      <c r="CW16" s="116"/>
      <c r="CX16" s="116"/>
      <c r="CY16" s="116"/>
      <c r="CZ16" s="116"/>
      <c r="DA16" s="116"/>
      <c r="DB16" s="116"/>
      <c r="DC16" s="116"/>
      <c r="DD16" s="116"/>
      <c r="DE16" s="116"/>
      <c r="DF16" s="116"/>
      <c r="DG16" s="116"/>
      <c r="DH16" s="116"/>
      <c r="DI16" s="116"/>
      <c r="DJ16" s="116"/>
      <c r="DK16" s="116"/>
      <c r="DL16" s="116"/>
      <c r="DM16" s="116"/>
      <c r="DN16" s="116"/>
      <c r="DO16" s="116"/>
      <c r="DP16" s="116"/>
      <c r="DQ16" s="116"/>
      <c r="DR16" s="116"/>
      <c r="DS16" s="116"/>
      <c r="DT16" s="116"/>
      <c r="DU16" s="116"/>
      <c r="DV16" s="116"/>
      <c r="DW16" s="116"/>
      <c r="DX16" s="116"/>
      <c r="DY16" s="116"/>
      <c r="DZ16" s="116"/>
      <c r="EA16" s="116"/>
      <c r="EB16" s="116"/>
      <c r="EC16" s="116"/>
      <c r="ED16" s="116"/>
      <c r="EE16" s="116"/>
      <c r="EF16" s="116"/>
      <c r="EG16" s="116"/>
      <c r="EH16" s="116"/>
      <c r="EI16" s="116"/>
      <c r="EJ16" s="116"/>
      <c r="EK16" s="116"/>
      <c r="EL16" s="116"/>
      <c r="EM16" s="116"/>
      <c r="EN16" s="116"/>
      <c r="EO16" s="116"/>
      <c r="EP16" s="116"/>
      <c r="EQ16" s="116"/>
      <c r="ER16" s="116"/>
      <c r="ES16" s="116"/>
      <c r="ET16" s="116"/>
      <c r="EU16" s="116"/>
      <c r="EV16" s="116"/>
      <c r="EW16" s="116"/>
      <c r="EX16" s="116"/>
      <c r="EY16" s="116"/>
      <c r="EZ16" s="116"/>
      <c r="FA16" s="116"/>
      <c r="FB16" s="116"/>
      <c r="FC16" s="116"/>
      <c r="FD16" s="116"/>
      <c r="FE16" s="116"/>
      <c r="FF16" s="116"/>
      <c r="FG16" s="116"/>
      <c r="FH16" s="116"/>
      <c r="FI16" s="116"/>
      <c r="FJ16" s="116"/>
      <c r="FK16" s="116"/>
      <c r="FL16" s="116"/>
      <c r="FM16" s="116"/>
      <c r="FN16" s="116"/>
      <c r="FO16" s="116"/>
      <c r="FP16" s="116"/>
      <c r="FQ16" s="116"/>
      <c r="FR16" s="116"/>
      <c r="FS16" s="116"/>
      <c r="FT16" s="116"/>
      <c r="FU16" s="116"/>
      <c r="FV16" s="116"/>
      <c r="FW16" s="116"/>
      <c r="FX16" s="116"/>
      <c r="FY16" s="116"/>
      <c r="FZ16" s="116"/>
      <c r="GA16" s="116"/>
      <c r="GB16" s="116"/>
      <c r="GC16" s="116"/>
      <c r="GD16" s="116"/>
      <c r="GE16" s="116"/>
      <c r="GF16" s="116"/>
      <c r="GG16" s="116"/>
      <c r="GH16" s="116"/>
      <c r="GI16" s="116"/>
      <c r="GJ16" s="116"/>
      <c r="GK16" s="116"/>
      <c r="GL16" s="116"/>
      <c r="GM16" s="116"/>
      <c r="GN16" s="116"/>
      <c r="GO16" s="116"/>
      <c r="GP16" s="116"/>
      <c r="GQ16" s="116"/>
      <c r="GR16" s="116"/>
      <c r="GS16" s="116"/>
      <c r="GT16" s="116"/>
      <c r="GU16" s="116"/>
      <c r="GV16" s="116"/>
      <c r="GW16" s="116"/>
      <c r="GX16" s="116"/>
      <c r="GY16" s="116"/>
      <c r="GZ16" s="116"/>
      <c r="HA16" s="116"/>
      <c r="HB16" s="116"/>
      <c r="HC16" s="116"/>
      <c r="HD16" s="116"/>
      <c r="HE16" s="116"/>
      <c r="HF16" s="116"/>
      <c r="HG16" s="116"/>
      <c r="HH16" s="116"/>
      <c r="HI16" s="116"/>
      <c r="HJ16" s="116"/>
      <c r="HK16" s="116"/>
      <c r="HL16" s="116"/>
      <c r="HM16" s="116"/>
      <c r="HN16" s="116"/>
      <c r="HO16" s="116"/>
      <c r="HP16" s="116"/>
      <c r="HQ16" s="116"/>
      <c r="HR16" s="116"/>
      <c r="HS16" s="116"/>
      <c r="HT16" s="116"/>
      <c r="HU16" s="116"/>
      <c r="HV16" s="116"/>
      <c r="HW16" s="116"/>
      <c r="HX16" s="116"/>
      <c r="HY16" s="116"/>
      <c r="HZ16" s="116"/>
      <c r="IA16" s="116"/>
      <c r="IB16" s="116"/>
      <c r="IC16" s="116"/>
      <c r="ID16" s="116"/>
      <c r="IE16" s="116"/>
      <c r="IF16" s="116"/>
      <c r="IG16" s="116"/>
      <c r="IH16" s="116"/>
      <c r="II16" s="116"/>
      <c r="IJ16" s="116"/>
      <c r="IK16" s="116"/>
      <c r="IL16" s="116"/>
      <c r="IM16" s="116"/>
      <c r="IN16" s="116"/>
      <c r="IO16" s="116"/>
      <c r="IP16" s="116"/>
      <c r="IQ16" s="116"/>
    </row>
    <row r="17" s="113" customFormat="1" ht="24" customHeight="1" spans="1:251">
      <c r="A17" s="119"/>
      <c r="B17" s="120"/>
      <c r="C17" s="121"/>
      <c r="D17" s="121"/>
      <c r="E17" s="121"/>
      <c r="F17" s="116"/>
      <c r="G17" s="116"/>
      <c r="H17" s="116"/>
      <c r="I17" s="116"/>
      <c r="J17" s="116"/>
      <c r="K17" s="116"/>
      <c r="L17" s="116"/>
      <c r="M17" s="116"/>
      <c r="N17" s="116"/>
      <c r="O17" s="116"/>
      <c r="P17" s="116"/>
      <c r="Q17" s="116"/>
      <c r="R17" s="116"/>
      <c r="S17" s="116"/>
      <c r="T17" s="116"/>
      <c r="U17" s="116"/>
      <c r="V17" s="116"/>
      <c r="W17" s="116"/>
      <c r="X17" s="116"/>
      <c r="Y17" s="116"/>
      <c r="Z17" s="116"/>
      <c r="AA17" s="116"/>
      <c r="AB17" s="116"/>
      <c r="AC17" s="116"/>
      <c r="AD17" s="116"/>
      <c r="AE17" s="116"/>
      <c r="AF17" s="116"/>
      <c r="AG17" s="116"/>
      <c r="AH17" s="116"/>
      <c r="AI17" s="116"/>
      <c r="AJ17" s="116"/>
      <c r="AK17" s="116"/>
      <c r="AL17" s="116"/>
      <c r="AM17" s="116"/>
      <c r="AN17" s="116"/>
      <c r="AO17" s="116"/>
      <c r="AP17" s="116"/>
      <c r="AQ17" s="116"/>
      <c r="AR17" s="116"/>
      <c r="AS17" s="116"/>
      <c r="AT17" s="116"/>
      <c r="AU17" s="116"/>
      <c r="AV17" s="116"/>
      <c r="AW17" s="116"/>
      <c r="AX17" s="116"/>
      <c r="AY17" s="116"/>
      <c r="AZ17" s="116"/>
      <c r="BA17" s="116"/>
      <c r="BB17" s="116"/>
      <c r="BC17" s="116"/>
      <c r="BD17" s="116"/>
      <c r="BE17" s="116"/>
      <c r="BF17" s="116"/>
      <c r="BG17" s="116"/>
      <c r="BH17" s="116"/>
      <c r="BI17" s="116"/>
      <c r="BJ17" s="116"/>
      <c r="BK17" s="116"/>
      <c r="BL17" s="116"/>
      <c r="BM17" s="116"/>
      <c r="BN17" s="116"/>
      <c r="BO17" s="116"/>
      <c r="BP17" s="116"/>
      <c r="BQ17" s="116"/>
      <c r="BR17" s="116"/>
      <c r="BS17" s="116"/>
      <c r="BT17" s="116"/>
      <c r="BU17" s="116"/>
      <c r="BV17" s="116"/>
      <c r="BW17" s="116"/>
      <c r="BX17" s="116"/>
      <c r="BY17" s="116"/>
      <c r="BZ17" s="116"/>
      <c r="CA17" s="116"/>
      <c r="CB17" s="116"/>
      <c r="CC17" s="116"/>
      <c r="CD17" s="116"/>
      <c r="CE17" s="116"/>
      <c r="CF17" s="116"/>
      <c r="CG17" s="116"/>
      <c r="CH17" s="116"/>
      <c r="CI17" s="116"/>
      <c r="CJ17" s="116"/>
      <c r="CK17" s="116"/>
      <c r="CL17" s="116"/>
      <c r="CM17" s="116"/>
      <c r="CN17" s="116"/>
      <c r="CO17" s="116"/>
      <c r="CP17" s="116"/>
      <c r="CQ17" s="116"/>
      <c r="CR17" s="116"/>
      <c r="CS17" s="116"/>
      <c r="CT17" s="116"/>
      <c r="CU17" s="116"/>
      <c r="CV17" s="116"/>
      <c r="CW17" s="116"/>
      <c r="CX17" s="116"/>
      <c r="CY17" s="116"/>
      <c r="CZ17" s="116"/>
      <c r="DA17" s="116"/>
      <c r="DB17" s="116"/>
      <c r="DC17" s="116"/>
      <c r="DD17" s="116"/>
      <c r="DE17" s="116"/>
      <c r="DF17" s="116"/>
      <c r="DG17" s="116"/>
      <c r="DH17" s="116"/>
      <c r="DI17" s="116"/>
      <c r="DJ17" s="116"/>
      <c r="DK17" s="116"/>
      <c r="DL17" s="116"/>
      <c r="DM17" s="116"/>
      <c r="DN17" s="116"/>
      <c r="DO17" s="116"/>
      <c r="DP17" s="116"/>
      <c r="DQ17" s="116"/>
      <c r="DR17" s="116"/>
      <c r="DS17" s="116"/>
      <c r="DT17" s="116"/>
      <c r="DU17" s="116"/>
      <c r="DV17" s="116"/>
      <c r="DW17" s="116"/>
      <c r="DX17" s="116"/>
      <c r="DY17" s="116"/>
      <c r="DZ17" s="116"/>
      <c r="EA17" s="116"/>
      <c r="EB17" s="116"/>
      <c r="EC17" s="116"/>
      <c r="ED17" s="116"/>
      <c r="EE17" s="116"/>
      <c r="EF17" s="116"/>
      <c r="EG17" s="116"/>
      <c r="EH17" s="116"/>
      <c r="EI17" s="116"/>
      <c r="EJ17" s="116"/>
      <c r="EK17" s="116"/>
      <c r="EL17" s="116"/>
      <c r="EM17" s="116"/>
      <c r="EN17" s="116"/>
      <c r="EO17" s="116"/>
      <c r="EP17" s="116"/>
      <c r="EQ17" s="116"/>
      <c r="ER17" s="116"/>
      <c r="ES17" s="116"/>
      <c r="ET17" s="116"/>
      <c r="EU17" s="116"/>
      <c r="EV17" s="116"/>
      <c r="EW17" s="116"/>
      <c r="EX17" s="116"/>
      <c r="EY17" s="116"/>
      <c r="EZ17" s="116"/>
      <c r="FA17" s="116"/>
      <c r="FB17" s="116"/>
      <c r="FC17" s="116"/>
      <c r="FD17" s="116"/>
      <c r="FE17" s="116"/>
      <c r="FF17" s="116"/>
      <c r="FG17" s="116"/>
      <c r="FH17" s="116"/>
      <c r="FI17" s="116"/>
      <c r="FJ17" s="116"/>
      <c r="FK17" s="116"/>
      <c r="FL17" s="116"/>
      <c r="FM17" s="116"/>
      <c r="FN17" s="116"/>
      <c r="FO17" s="116"/>
      <c r="FP17" s="116"/>
      <c r="FQ17" s="116"/>
      <c r="FR17" s="116"/>
      <c r="FS17" s="116"/>
      <c r="FT17" s="116"/>
      <c r="FU17" s="116"/>
      <c r="FV17" s="116"/>
      <c r="FW17" s="116"/>
      <c r="FX17" s="116"/>
      <c r="FY17" s="116"/>
      <c r="FZ17" s="116"/>
      <c r="GA17" s="116"/>
      <c r="GB17" s="116"/>
      <c r="GC17" s="116"/>
      <c r="GD17" s="116"/>
      <c r="GE17" s="116"/>
      <c r="GF17" s="116"/>
      <c r="GG17" s="116"/>
      <c r="GH17" s="116"/>
      <c r="GI17" s="116"/>
      <c r="GJ17" s="116"/>
      <c r="GK17" s="116"/>
      <c r="GL17" s="116"/>
      <c r="GM17" s="116"/>
      <c r="GN17" s="116"/>
      <c r="GO17" s="116"/>
      <c r="GP17" s="116"/>
      <c r="GQ17" s="116"/>
      <c r="GR17" s="116"/>
      <c r="GS17" s="116"/>
      <c r="GT17" s="116"/>
      <c r="GU17" s="116"/>
      <c r="GV17" s="116"/>
      <c r="GW17" s="116"/>
      <c r="GX17" s="116"/>
      <c r="GY17" s="116"/>
      <c r="GZ17" s="116"/>
      <c r="HA17" s="116"/>
      <c r="HB17" s="116"/>
      <c r="HC17" s="116"/>
      <c r="HD17" s="116"/>
      <c r="HE17" s="116"/>
      <c r="HF17" s="116"/>
      <c r="HG17" s="116"/>
      <c r="HH17" s="116"/>
      <c r="HI17" s="116"/>
      <c r="HJ17" s="116"/>
      <c r="HK17" s="116"/>
      <c r="HL17" s="116"/>
      <c r="HM17" s="116"/>
      <c r="HN17" s="116"/>
      <c r="HO17" s="116"/>
      <c r="HP17" s="116"/>
      <c r="HQ17" s="116"/>
      <c r="HR17" s="116"/>
      <c r="HS17" s="116"/>
      <c r="HT17" s="116"/>
      <c r="HU17" s="116"/>
      <c r="HV17" s="116"/>
      <c r="HW17" s="116"/>
      <c r="HX17" s="116"/>
      <c r="HY17" s="116"/>
      <c r="HZ17" s="116"/>
      <c r="IA17" s="116"/>
      <c r="IB17" s="116"/>
      <c r="IC17" s="116"/>
      <c r="ID17" s="116"/>
      <c r="IE17" s="116"/>
      <c r="IF17" s="116"/>
      <c r="IG17" s="116"/>
      <c r="IH17" s="116"/>
      <c r="II17" s="116"/>
      <c r="IJ17" s="116"/>
      <c r="IK17" s="116"/>
      <c r="IL17" s="116"/>
      <c r="IM17" s="116"/>
      <c r="IN17" s="116"/>
      <c r="IO17" s="116"/>
      <c r="IP17" s="116"/>
      <c r="IQ17" s="116"/>
    </row>
    <row r="18" s="113" customFormat="1" ht="24" customHeight="1" spans="1:251">
      <c r="A18" s="119">
        <v>20903</v>
      </c>
      <c r="B18" s="120" t="s">
        <v>309</v>
      </c>
      <c r="C18" s="121"/>
      <c r="D18" s="121"/>
      <c r="E18" s="121"/>
      <c r="F18" s="116"/>
      <c r="G18" s="116"/>
      <c r="H18" s="116"/>
      <c r="I18" s="116"/>
      <c r="J18" s="116"/>
      <c r="K18" s="116"/>
      <c r="L18" s="116"/>
      <c r="M18" s="116"/>
      <c r="N18" s="116"/>
      <c r="O18" s="116"/>
      <c r="P18" s="116"/>
      <c r="Q18" s="116"/>
      <c r="R18" s="116"/>
      <c r="S18" s="116"/>
      <c r="T18" s="116"/>
      <c r="U18" s="116"/>
      <c r="V18" s="116"/>
      <c r="W18" s="116"/>
      <c r="X18" s="116"/>
      <c r="Y18" s="116"/>
      <c r="Z18" s="116"/>
      <c r="AA18" s="116"/>
      <c r="AB18" s="116"/>
      <c r="AC18" s="116"/>
      <c r="AD18" s="116"/>
      <c r="AE18" s="116"/>
      <c r="AF18" s="116"/>
      <c r="AG18" s="116"/>
      <c r="AH18" s="116"/>
      <c r="AI18" s="116"/>
      <c r="AJ18" s="116"/>
      <c r="AK18" s="116"/>
      <c r="AL18" s="116"/>
      <c r="AM18" s="116"/>
      <c r="AN18" s="116"/>
      <c r="AO18" s="116"/>
      <c r="AP18" s="116"/>
      <c r="AQ18" s="116"/>
      <c r="AR18" s="116"/>
      <c r="AS18" s="116"/>
      <c r="AT18" s="116"/>
      <c r="AU18" s="116"/>
      <c r="AV18" s="116"/>
      <c r="AW18" s="116"/>
      <c r="AX18" s="116"/>
      <c r="AY18" s="116"/>
      <c r="AZ18" s="116"/>
      <c r="BA18" s="116"/>
      <c r="BB18" s="116"/>
      <c r="BC18" s="116"/>
      <c r="BD18" s="116"/>
      <c r="BE18" s="116"/>
      <c r="BF18" s="116"/>
      <c r="BG18" s="116"/>
      <c r="BH18" s="116"/>
      <c r="BI18" s="116"/>
      <c r="BJ18" s="116"/>
      <c r="BK18" s="116"/>
      <c r="BL18" s="116"/>
      <c r="BM18" s="116"/>
      <c r="BN18" s="116"/>
      <c r="BO18" s="116"/>
      <c r="BP18" s="116"/>
      <c r="BQ18" s="116"/>
      <c r="BR18" s="116"/>
      <c r="BS18" s="116"/>
      <c r="BT18" s="116"/>
      <c r="BU18" s="116"/>
      <c r="BV18" s="116"/>
      <c r="BW18" s="116"/>
      <c r="BX18" s="116"/>
      <c r="BY18" s="116"/>
      <c r="BZ18" s="116"/>
      <c r="CA18" s="116"/>
      <c r="CB18" s="116"/>
      <c r="CC18" s="116"/>
      <c r="CD18" s="116"/>
      <c r="CE18" s="116"/>
      <c r="CF18" s="116"/>
      <c r="CG18" s="116"/>
      <c r="CH18" s="116"/>
      <c r="CI18" s="116"/>
      <c r="CJ18" s="116"/>
      <c r="CK18" s="116"/>
      <c r="CL18" s="116"/>
      <c r="CM18" s="116"/>
      <c r="CN18" s="116"/>
      <c r="CO18" s="116"/>
      <c r="CP18" s="116"/>
      <c r="CQ18" s="116"/>
      <c r="CR18" s="116"/>
      <c r="CS18" s="116"/>
      <c r="CT18" s="116"/>
      <c r="CU18" s="116"/>
      <c r="CV18" s="116"/>
      <c r="CW18" s="116"/>
      <c r="CX18" s="116"/>
      <c r="CY18" s="116"/>
      <c r="CZ18" s="116"/>
      <c r="DA18" s="116"/>
      <c r="DB18" s="116"/>
      <c r="DC18" s="116"/>
      <c r="DD18" s="116"/>
      <c r="DE18" s="116"/>
      <c r="DF18" s="116"/>
      <c r="DG18" s="116"/>
      <c r="DH18" s="116"/>
      <c r="DI18" s="116"/>
      <c r="DJ18" s="116"/>
      <c r="DK18" s="116"/>
      <c r="DL18" s="116"/>
      <c r="DM18" s="116"/>
      <c r="DN18" s="116"/>
      <c r="DO18" s="116"/>
      <c r="DP18" s="116"/>
      <c r="DQ18" s="116"/>
      <c r="DR18" s="116"/>
      <c r="DS18" s="116"/>
      <c r="DT18" s="116"/>
      <c r="DU18" s="116"/>
      <c r="DV18" s="116"/>
      <c r="DW18" s="116"/>
      <c r="DX18" s="116"/>
      <c r="DY18" s="116"/>
      <c r="DZ18" s="116"/>
      <c r="EA18" s="116"/>
      <c r="EB18" s="116"/>
      <c r="EC18" s="116"/>
      <c r="ED18" s="116"/>
      <c r="EE18" s="116"/>
      <c r="EF18" s="116"/>
      <c r="EG18" s="116"/>
      <c r="EH18" s="116"/>
      <c r="EI18" s="116"/>
      <c r="EJ18" s="116"/>
      <c r="EK18" s="116"/>
      <c r="EL18" s="116"/>
      <c r="EM18" s="116"/>
      <c r="EN18" s="116"/>
      <c r="EO18" s="116"/>
      <c r="EP18" s="116"/>
      <c r="EQ18" s="116"/>
      <c r="ER18" s="116"/>
      <c r="ES18" s="116"/>
      <c r="ET18" s="116"/>
      <c r="EU18" s="116"/>
      <c r="EV18" s="116"/>
      <c r="EW18" s="116"/>
      <c r="EX18" s="116"/>
      <c r="EY18" s="116"/>
      <c r="EZ18" s="116"/>
      <c r="FA18" s="116"/>
      <c r="FB18" s="116"/>
      <c r="FC18" s="116"/>
      <c r="FD18" s="116"/>
      <c r="FE18" s="116"/>
      <c r="FF18" s="116"/>
      <c r="FG18" s="116"/>
      <c r="FH18" s="116"/>
      <c r="FI18" s="116"/>
      <c r="FJ18" s="116"/>
      <c r="FK18" s="116"/>
      <c r="FL18" s="116"/>
      <c r="FM18" s="116"/>
      <c r="FN18" s="116"/>
      <c r="FO18" s="116"/>
      <c r="FP18" s="116"/>
      <c r="FQ18" s="116"/>
      <c r="FR18" s="116"/>
      <c r="FS18" s="116"/>
      <c r="FT18" s="116"/>
      <c r="FU18" s="116"/>
      <c r="FV18" s="116"/>
      <c r="FW18" s="116"/>
      <c r="FX18" s="116"/>
      <c r="FY18" s="116"/>
      <c r="FZ18" s="116"/>
      <c r="GA18" s="116"/>
      <c r="GB18" s="116"/>
      <c r="GC18" s="116"/>
      <c r="GD18" s="116"/>
      <c r="GE18" s="116"/>
      <c r="GF18" s="116"/>
      <c r="GG18" s="116"/>
      <c r="GH18" s="116"/>
      <c r="GI18" s="116"/>
      <c r="GJ18" s="116"/>
      <c r="GK18" s="116"/>
      <c r="GL18" s="116"/>
      <c r="GM18" s="116"/>
      <c r="GN18" s="116"/>
      <c r="GO18" s="116"/>
      <c r="GP18" s="116"/>
      <c r="GQ18" s="116"/>
      <c r="GR18" s="116"/>
      <c r="GS18" s="116"/>
      <c r="GT18" s="116"/>
      <c r="GU18" s="116"/>
      <c r="GV18" s="116"/>
      <c r="GW18" s="116"/>
      <c r="GX18" s="116"/>
      <c r="GY18" s="116"/>
      <c r="GZ18" s="116"/>
      <c r="HA18" s="116"/>
      <c r="HB18" s="116"/>
      <c r="HC18" s="116"/>
      <c r="HD18" s="116"/>
      <c r="HE18" s="116"/>
      <c r="HF18" s="116"/>
      <c r="HG18" s="116"/>
      <c r="HH18" s="116"/>
      <c r="HI18" s="116"/>
      <c r="HJ18" s="116"/>
      <c r="HK18" s="116"/>
      <c r="HL18" s="116"/>
      <c r="HM18" s="116"/>
      <c r="HN18" s="116"/>
      <c r="HO18" s="116"/>
      <c r="HP18" s="116"/>
      <c r="HQ18" s="116"/>
      <c r="HR18" s="116"/>
      <c r="HS18" s="116"/>
      <c r="HT18" s="116"/>
      <c r="HU18" s="116"/>
      <c r="HV18" s="116"/>
      <c r="HW18" s="116"/>
      <c r="HX18" s="116"/>
      <c r="HY18" s="116"/>
      <c r="HZ18" s="116"/>
      <c r="IA18" s="116"/>
      <c r="IB18" s="116"/>
      <c r="IC18" s="116"/>
      <c r="ID18" s="116"/>
      <c r="IE18" s="116"/>
      <c r="IF18" s="116"/>
      <c r="IG18" s="116"/>
      <c r="IH18" s="116"/>
      <c r="II18" s="116"/>
      <c r="IJ18" s="116"/>
      <c r="IK18" s="116"/>
      <c r="IL18" s="116"/>
      <c r="IM18" s="116"/>
      <c r="IN18" s="116"/>
      <c r="IO18" s="116"/>
      <c r="IP18" s="116"/>
      <c r="IQ18" s="116"/>
    </row>
    <row r="19" s="113" customFormat="1" ht="24" customHeight="1" spans="1:251">
      <c r="A19" s="119"/>
      <c r="B19" s="121"/>
      <c r="C19" s="121"/>
      <c r="D19" s="121"/>
      <c r="E19" s="121"/>
      <c r="F19" s="116"/>
      <c r="G19" s="116"/>
      <c r="H19" s="116"/>
      <c r="I19" s="116"/>
      <c r="J19" s="116"/>
      <c r="K19" s="116"/>
      <c r="L19" s="116"/>
      <c r="M19" s="116"/>
      <c r="N19" s="116"/>
      <c r="O19" s="116"/>
      <c r="P19" s="116"/>
      <c r="Q19" s="116"/>
      <c r="R19" s="116"/>
      <c r="S19" s="116"/>
      <c r="T19" s="116"/>
      <c r="U19" s="116"/>
      <c r="V19" s="116"/>
      <c r="W19" s="116"/>
      <c r="X19" s="116"/>
      <c r="Y19" s="116"/>
      <c r="Z19" s="116"/>
      <c r="AA19" s="116"/>
      <c r="AB19" s="116"/>
      <c r="AC19" s="116"/>
      <c r="AD19" s="116"/>
      <c r="AE19" s="116"/>
      <c r="AF19" s="116"/>
      <c r="AG19" s="116"/>
      <c r="AH19" s="116"/>
      <c r="AI19" s="116"/>
      <c r="AJ19" s="116"/>
      <c r="AK19" s="116"/>
      <c r="AL19" s="116"/>
      <c r="AM19" s="116"/>
      <c r="AN19" s="116"/>
      <c r="AO19" s="116"/>
      <c r="AP19" s="116"/>
      <c r="AQ19" s="116"/>
      <c r="AR19" s="116"/>
      <c r="AS19" s="116"/>
      <c r="AT19" s="116"/>
      <c r="AU19" s="116"/>
      <c r="AV19" s="116"/>
      <c r="AW19" s="116"/>
      <c r="AX19" s="116"/>
      <c r="AY19" s="116"/>
      <c r="AZ19" s="116"/>
      <c r="BA19" s="116"/>
      <c r="BB19" s="116"/>
      <c r="BC19" s="116"/>
      <c r="BD19" s="116"/>
      <c r="BE19" s="116"/>
      <c r="BF19" s="116"/>
      <c r="BG19" s="116"/>
      <c r="BH19" s="116"/>
      <c r="BI19" s="116"/>
      <c r="BJ19" s="116"/>
      <c r="BK19" s="116"/>
      <c r="BL19" s="116"/>
      <c r="BM19" s="116"/>
      <c r="BN19" s="116"/>
      <c r="BO19" s="116"/>
      <c r="BP19" s="116"/>
      <c r="BQ19" s="116"/>
      <c r="BR19" s="116"/>
      <c r="BS19" s="116"/>
      <c r="BT19" s="116"/>
      <c r="BU19" s="116"/>
      <c r="BV19" s="116"/>
      <c r="BW19" s="116"/>
      <c r="BX19" s="116"/>
      <c r="BY19" s="116"/>
      <c r="BZ19" s="116"/>
      <c r="CA19" s="116"/>
      <c r="CB19" s="116"/>
      <c r="CC19" s="116"/>
      <c r="CD19" s="116"/>
      <c r="CE19" s="116"/>
      <c r="CF19" s="116"/>
      <c r="CG19" s="116"/>
      <c r="CH19" s="116"/>
      <c r="CI19" s="116"/>
      <c r="CJ19" s="116"/>
      <c r="CK19" s="116"/>
      <c r="CL19" s="116"/>
      <c r="CM19" s="116"/>
      <c r="CN19" s="116"/>
      <c r="CO19" s="116"/>
      <c r="CP19" s="116"/>
      <c r="CQ19" s="116"/>
      <c r="CR19" s="116"/>
      <c r="CS19" s="116"/>
      <c r="CT19" s="116"/>
      <c r="CU19" s="116"/>
      <c r="CV19" s="116"/>
      <c r="CW19" s="116"/>
      <c r="CX19" s="116"/>
      <c r="CY19" s="116"/>
      <c r="CZ19" s="116"/>
      <c r="DA19" s="116"/>
      <c r="DB19" s="116"/>
      <c r="DC19" s="116"/>
      <c r="DD19" s="116"/>
      <c r="DE19" s="116"/>
      <c r="DF19" s="116"/>
      <c r="DG19" s="116"/>
      <c r="DH19" s="116"/>
      <c r="DI19" s="116"/>
      <c r="DJ19" s="116"/>
      <c r="DK19" s="116"/>
      <c r="DL19" s="116"/>
      <c r="DM19" s="116"/>
      <c r="DN19" s="116"/>
      <c r="DO19" s="116"/>
      <c r="DP19" s="116"/>
      <c r="DQ19" s="116"/>
      <c r="DR19" s="116"/>
      <c r="DS19" s="116"/>
      <c r="DT19" s="116"/>
      <c r="DU19" s="116"/>
      <c r="DV19" s="116"/>
      <c r="DW19" s="116"/>
      <c r="DX19" s="116"/>
      <c r="DY19" s="116"/>
      <c r="DZ19" s="116"/>
      <c r="EA19" s="116"/>
      <c r="EB19" s="116"/>
      <c r="EC19" s="116"/>
      <c r="ED19" s="116"/>
      <c r="EE19" s="116"/>
      <c r="EF19" s="116"/>
      <c r="EG19" s="116"/>
      <c r="EH19" s="116"/>
      <c r="EI19" s="116"/>
      <c r="EJ19" s="116"/>
      <c r="EK19" s="116"/>
      <c r="EL19" s="116"/>
      <c r="EM19" s="116"/>
      <c r="EN19" s="116"/>
      <c r="EO19" s="116"/>
      <c r="EP19" s="116"/>
      <c r="EQ19" s="116"/>
      <c r="ER19" s="116"/>
      <c r="ES19" s="116"/>
      <c r="ET19" s="116"/>
      <c r="EU19" s="116"/>
      <c r="EV19" s="116"/>
      <c r="EW19" s="116"/>
      <c r="EX19" s="116"/>
      <c r="EY19" s="116"/>
      <c r="EZ19" s="116"/>
      <c r="FA19" s="116"/>
      <c r="FB19" s="116"/>
      <c r="FC19" s="116"/>
      <c r="FD19" s="116"/>
      <c r="FE19" s="116"/>
      <c r="FF19" s="116"/>
      <c r="FG19" s="116"/>
      <c r="FH19" s="116"/>
      <c r="FI19" s="116"/>
      <c r="FJ19" s="116"/>
      <c r="FK19" s="116"/>
      <c r="FL19" s="116"/>
      <c r="FM19" s="116"/>
      <c r="FN19" s="116"/>
      <c r="FO19" s="116"/>
      <c r="FP19" s="116"/>
      <c r="FQ19" s="116"/>
      <c r="FR19" s="116"/>
      <c r="FS19" s="116"/>
      <c r="FT19" s="116"/>
      <c r="FU19" s="116"/>
      <c r="FV19" s="116"/>
      <c r="FW19" s="116"/>
      <c r="FX19" s="116"/>
      <c r="FY19" s="116"/>
      <c r="FZ19" s="116"/>
      <c r="GA19" s="116"/>
      <c r="GB19" s="116"/>
      <c r="GC19" s="116"/>
      <c r="GD19" s="116"/>
      <c r="GE19" s="116"/>
      <c r="GF19" s="116"/>
      <c r="GG19" s="116"/>
      <c r="GH19" s="116"/>
      <c r="GI19" s="116"/>
      <c r="GJ19" s="116"/>
      <c r="GK19" s="116"/>
      <c r="GL19" s="116"/>
      <c r="GM19" s="116"/>
      <c r="GN19" s="116"/>
      <c r="GO19" s="116"/>
      <c r="GP19" s="116"/>
      <c r="GQ19" s="116"/>
      <c r="GR19" s="116"/>
      <c r="GS19" s="116"/>
      <c r="GT19" s="116"/>
      <c r="GU19" s="116"/>
      <c r="GV19" s="116"/>
      <c r="GW19" s="116"/>
      <c r="GX19" s="116"/>
      <c r="GY19" s="116"/>
      <c r="GZ19" s="116"/>
      <c r="HA19" s="116"/>
      <c r="HB19" s="116"/>
      <c r="HC19" s="116"/>
      <c r="HD19" s="116"/>
      <c r="HE19" s="116"/>
      <c r="HF19" s="116"/>
      <c r="HG19" s="116"/>
      <c r="HH19" s="116"/>
      <c r="HI19" s="116"/>
      <c r="HJ19" s="116"/>
      <c r="HK19" s="116"/>
      <c r="HL19" s="116"/>
      <c r="HM19" s="116"/>
      <c r="HN19" s="116"/>
      <c r="HO19" s="116"/>
      <c r="HP19" s="116"/>
      <c r="HQ19" s="116"/>
      <c r="HR19" s="116"/>
      <c r="HS19" s="116"/>
      <c r="HT19" s="116"/>
      <c r="HU19" s="116"/>
      <c r="HV19" s="116"/>
      <c r="HW19" s="116"/>
      <c r="HX19" s="116"/>
      <c r="HY19" s="116"/>
      <c r="HZ19" s="116"/>
      <c r="IA19" s="116"/>
      <c r="IB19" s="116"/>
      <c r="IC19" s="116"/>
      <c r="ID19" s="116"/>
      <c r="IE19" s="116"/>
      <c r="IF19" s="116"/>
      <c r="IG19" s="116"/>
      <c r="IH19" s="116"/>
      <c r="II19" s="116"/>
      <c r="IJ19" s="116"/>
      <c r="IK19" s="116"/>
      <c r="IL19" s="116"/>
      <c r="IM19" s="116"/>
      <c r="IN19" s="116"/>
      <c r="IO19" s="116"/>
      <c r="IP19" s="116"/>
      <c r="IQ19" s="116"/>
    </row>
    <row r="20" s="113" customFormat="1" ht="24" customHeight="1" spans="1:253">
      <c r="A20" s="119">
        <v>2090301</v>
      </c>
      <c r="B20" s="120" t="s">
        <v>310</v>
      </c>
      <c r="C20" s="119"/>
      <c r="D20" s="119"/>
      <c r="E20" s="119"/>
      <c r="F20" s="116"/>
      <c r="G20" s="116"/>
      <c r="H20" s="116"/>
      <c r="I20" s="116"/>
      <c r="J20" s="116"/>
      <c r="K20" s="116"/>
      <c r="L20" s="116"/>
      <c r="M20" s="116"/>
      <c r="N20" s="116"/>
      <c r="O20" s="116"/>
      <c r="P20" s="116"/>
      <c r="Q20" s="116"/>
      <c r="R20" s="116"/>
      <c r="S20" s="116"/>
      <c r="T20" s="116"/>
      <c r="U20" s="116"/>
      <c r="V20" s="116"/>
      <c r="W20" s="116"/>
      <c r="X20" s="116"/>
      <c r="Y20" s="116"/>
      <c r="Z20" s="116"/>
      <c r="AA20" s="116"/>
      <c r="AB20" s="116"/>
      <c r="AC20" s="116"/>
      <c r="AD20" s="116"/>
      <c r="AE20" s="116"/>
      <c r="AF20" s="116"/>
      <c r="AG20" s="116"/>
      <c r="AH20" s="116"/>
      <c r="AI20" s="116"/>
      <c r="AJ20" s="116"/>
      <c r="AK20" s="116"/>
      <c r="AL20" s="116"/>
      <c r="AM20" s="116"/>
      <c r="AN20" s="116"/>
      <c r="AO20" s="116"/>
      <c r="AP20" s="116"/>
      <c r="AQ20" s="116"/>
      <c r="AR20" s="116"/>
      <c r="AS20" s="116"/>
      <c r="AT20" s="116"/>
      <c r="AU20" s="116"/>
      <c r="AV20" s="116"/>
      <c r="AW20" s="116"/>
      <c r="AX20" s="116"/>
      <c r="AY20" s="116"/>
      <c r="AZ20" s="116"/>
      <c r="BA20" s="116"/>
      <c r="BB20" s="116"/>
      <c r="BC20" s="116"/>
      <c r="BD20" s="116"/>
      <c r="BE20" s="116"/>
      <c r="BF20" s="116"/>
      <c r="BG20" s="116"/>
      <c r="BH20" s="116"/>
      <c r="BI20" s="116"/>
      <c r="BJ20" s="116"/>
      <c r="BK20" s="116"/>
      <c r="BL20" s="116"/>
      <c r="BM20" s="116"/>
      <c r="BN20" s="116"/>
      <c r="BO20" s="116"/>
      <c r="BP20" s="116"/>
      <c r="BQ20" s="116"/>
      <c r="BR20" s="116"/>
      <c r="BS20" s="116"/>
      <c r="BT20" s="116"/>
      <c r="BU20" s="116"/>
      <c r="BV20" s="116"/>
      <c r="BW20" s="116"/>
      <c r="BX20" s="116"/>
      <c r="BY20" s="116"/>
      <c r="BZ20" s="116"/>
      <c r="CA20" s="116"/>
      <c r="CB20" s="116"/>
      <c r="CC20" s="116"/>
      <c r="CD20" s="116"/>
      <c r="CE20" s="116"/>
      <c r="CF20" s="116"/>
      <c r="CG20" s="116"/>
      <c r="CH20" s="116"/>
      <c r="CI20" s="116"/>
      <c r="CJ20" s="116"/>
      <c r="CK20" s="116"/>
      <c r="CL20" s="116"/>
      <c r="CM20" s="116"/>
      <c r="CN20" s="116"/>
      <c r="CO20" s="116"/>
      <c r="CP20" s="116"/>
      <c r="CQ20" s="116"/>
      <c r="CR20" s="116"/>
      <c r="CS20" s="116"/>
      <c r="CT20" s="116"/>
      <c r="CU20" s="116"/>
      <c r="CV20" s="116"/>
      <c r="CW20" s="116"/>
      <c r="CX20" s="116"/>
      <c r="CY20" s="116"/>
      <c r="CZ20" s="116"/>
      <c r="DA20" s="116"/>
      <c r="DB20" s="116"/>
      <c r="DC20" s="116"/>
      <c r="DD20" s="116"/>
      <c r="DE20" s="116"/>
      <c r="DF20" s="116"/>
      <c r="DG20" s="116"/>
      <c r="DH20" s="116"/>
      <c r="DI20" s="116"/>
      <c r="DJ20" s="116"/>
      <c r="DK20" s="116"/>
      <c r="DL20" s="116"/>
      <c r="DM20" s="116"/>
      <c r="DN20" s="116"/>
      <c r="DO20" s="116"/>
      <c r="DP20" s="116"/>
      <c r="DQ20" s="116"/>
      <c r="DR20" s="116"/>
      <c r="DS20" s="116"/>
      <c r="DT20" s="116"/>
      <c r="DU20" s="116"/>
      <c r="DV20" s="116"/>
      <c r="DW20" s="116"/>
      <c r="DX20" s="116"/>
      <c r="DY20" s="116"/>
      <c r="DZ20" s="116"/>
      <c r="EA20" s="116"/>
      <c r="EB20" s="116"/>
      <c r="EC20" s="116"/>
      <c r="ED20" s="116"/>
      <c r="EE20" s="116"/>
      <c r="EF20" s="116"/>
      <c r="EG20" s="116"/>
      <c r="EH20" s="116"/>
      <c r="EI20" s="116"/>
      <c r="EJ20" s="116"/>
      <c r="EK20" s="116"/>
      <c r="EL20" s="116"/>
      <c r="EM20" s="116"/>
      <c r="EN20" s="116"/>
      <c r="EO20" s="116"/>
      <c r="EP20" s="116"/>
      <c r="EQ20" s="116"/>
      <c r="ER20" s="116"/>
      <c r="ES20" s="116"/>
      <c r="ET20" s="116"/>
      <c r="EU20" s="116"/>
      <c r="EV20" s="116"/>
      <c r="EW20" s="116"/>
      <c r="EX20" s="116"/>
      <c r="EY20" s="116"/>
      <c r="EZ20" s="116"/>
      <c r="FA20" s="116"/>
      <c r="FB20" s="116"/>
      <c r="FC20" s="116"/>
      <c r="FD20" s="116"/>
      <c r="FE20" s="116"/>
      <c r="FF20" s="116"/>
      <c r="FG20" s="116"/>
      <c r="FH20" s="116"/>
      <c r="FI20" s="116"/>
      <c r="FJ20" s="116"/>
      <c r="FK20" s="116"/>
      <c r="FL20" s="116"/>
      <c r="FM20" s="116"/>
      <c r="FN20" s="116"/>
      <c r="FO20" s="116"/>
      <c r="FP20" s="116"/>
      <c r="FQ20" s="116"/>
      <c r="FR20" s="116"/>
      <c r="FS20" s="116"/>
      <c r="FT20" s="116"/>
      <c r="FU20" s="116"/>
      <c r="FV20" s="116"/>
      <c r="FW20" s="116"/>
      <c r="FX20" s="116"/>
      <c r="FY20" s="116"/>
      <c r="FZ20" s="116"/>
      <c r="GA20" s="116"/>
      <c r="GB20" s="116"/>
      <c r="GC20" s="116"/>
      <c r="GD20" s="116"/>
      <c r="GE20" s="116"/>
      <c r="GF20" s="116"/>
      <c r="GG20" s="116"/>
      <c r="GH20" s="116"/>
      <c r="GI20" s="116"/>
      <c r="GJ20" s="116"/>
      <c r="GK20" s="116"/>
      <c r="GL20" s="116"/>
      <c r="GM20" s="116"/>
      <c r="GN20" s="116"/>
      <c r="GO20" s="116"/>
      <c r="GP20" s="116"/>
      <c r="GQ20" s="116"/>
      <c r="GR20" s="116"/>
      <c r="GS20" s="116"/>
      <c r="GT20" s="116"/>
      <c r="GU20" s="116"/>
      <c r="GV20" s="116"/>
      <c r="GW20" s="116"/>
      <c r="GX20" s="116"/>
      <c r="GY20" s="116"/>
      <c r="GZ20" s="116"/>
      <c r="HA20" s="116"/>
      <c r="HB20" s="116"/>
      <c r="HC20" s="116"/>
      <c r="HD20" s="116"/>
      <c r="HE20" s="116"/>
      <c r="HF20" s="116"/>
      <c r="HG20" s="116"/>
      <c r="HH20" s="116"/>
      <c r="HI20" s="116"/>
      <c r="HJ20" s="116"/>
      <c r="HK20" s="116"/>
      <c r="HL20" s="116"/>
      <c r="HM20" s="116"/>
      <c r="HN20" s="116"/>
      <c r="HO20" s="116"/>
      <c r="HP20" s="116"/>
      <c r="HQ20" s="116"/>
      <c r="HR20" s="116"/>
      <c r="HS20" s="116"/>
      <c r="HT20" s="116"/>
      <c r="HU20" s="116"/>
      <c r="HV20" s="116"/>
      <c r="HW20" s="116"/>
      <c r="HX20" s="116"/>
      <c r="HY20" s="116"/>
      <c r="HZ20" s="116"/>
      <c r="IA20" s="116"/>
      <c r="IB20" s="116"/>
      <c r="IC20" s="116"/>
      <c r="ID20" s="116"/>
      <c r="IE20" s="116"/>
      <c r="IF20" s="116"/>
      <c r="IG20" s="116"/>
      <c r="IH20" s="116"/>
      <c r="II20" s="116"/>
      <c r="IJ20" s="116"/>
      <c r="IK20" s="116"/>
      <c r="IL20" s="116"/>
      <c r="IM20" s="116"/>
      <c r="IN20" s="116"/>
      <c r="IO20" s="116"/>
      <c r="IP20" s="116"/>
      <c r="IQ20" s="116"/>
      <c r="IR20" s="116"/>
      <c r="IS20" s="116"/>
    </row>
    <row r="21" s="113" customFormat="1" ht="24" customHeight="1" spans="1:253">
      <c r="A21" s="119"/>
      <c r="B21" s="120"/>
      <c r="C21" s="119"/>
      <c r="D21" s="119"/>
      <c r="E21" s="119"/>
      <c r="F21" s="116"/>
      <c r="G21" s="116"/>
      <c r="H21" s="116"/>
      <c r="I21" s="116"/>
      <c r="J21" s="116"/>
      <c r="K21" s="116"/>
      <c r="L21" s="116"/>
      <c r="M21" s="116"/>
      <c r="N21" s="116"/>
      <c r="O21" s="116"/>
      <c r="P21" s="116"/>
      <c r="Q21" s="116"/>
      <c r="R21" s="116"/>
      <c r="S21" s="116"/>
      <c r="T21" s="116"/>
      <c r="U21" s="116"/>
      <c r="V21" s="116"/>
      <c r="W21" s="116"/>
      <c r="X21" s="116"/>
      <c r="Y21" s="116"/>
      <c r="Z21" s="116"/>
      <c r="AA21" s="116"/>
      <c r="AB21" s="116"/>
      <c r="AC21" s="116"/>
      <c r="AD21" s="116"/>
      <c r="AE21" s="116"/>
      <c r="AF21" s="116"/>
      <c r="AG21" s="116"/>
      <c r="AH21" s="116"/>
      <c r="AI21" s="116"/>
      <c r="AJ21" s="116"/>
      <c r="AK21" s="116"/>
      <c r="AL21" s="116"/>
      <c r="AM21" s="116"/>
      <c r="AN21" s="116"/>
      <c r="AO21" s="116"/>
      <c r="AP21" s="116"/>
      <c r="AQ21" s="116"/>
      <c r="AR21" s="116"/>
      <c r="AS21" s="116"/>
      <c r="AT21" s="116"/>
      <c r="AU21" s="116"/>
      <c r="AV21" s="116"/>
      <c r="AW21" s="116"/>
      <c r="AX21" s="116"/>
      <c r="AY21" s="116"/>
      <c r="AZ21" s="116"/>
      <c r="BA21" s="116"/>
      <c r="BB21" s="116"/>
      <c r="BC21" s="116"/>
      <c r="BD21" s="116"/>
      <c r="BE21" s="116"/>
      <c r="BF21" s="116"/>
      <c r="BG21" s="116"/>
      <c r="BH21" s="116"/>
      <c r="BI21" s="116"/>
      <c r="BJ21" s="116"/>
      <c r="BK21" s="116"/>
      <c r="BL21" s="116"/>
      <c r="BM21" s="116"/>
      <c r="BN21" s="116"/>
      <c r="BO21" s="116"/>
      <c r="BP21" s="116"/>
      <c r="BQ21" s="116"/>
      <c r="BR21" s="116"/>
      <c r="BS21" s="116"/>
      <c r="BT21" s="116"/>
      <c r="BU21" s="116"/>
      <c r="BV21" s="116"/>
      <c r="BW21" s="116"/>
      <c r="BX21" s="116"/>
      <c r="BY21" s="116"/>
      <c r="BZ21" s="116"/>
      <c r="CA21" s="116"/>
      <c r="CB21" s="116"/>
      <c r="CC21" s="116"/>
      <c r="CD21" s="116"/>
      <c r="CE21" s="116"/>
      <c r="CF21" s="116"/>
      <c r="CG21" s="116"/>
      <c r="CH21" s="116"/>
      <c r="CI21" s="116"/>
      <c r="CJ21" s="116"/>
      <c r="CK21" s="116"/>
      <c r="CL21" s="116"/>
      <c r="CM21" s="116"/>
      <c r="CN21" s="116"/>
      <c r="CO21" s="116"/>
      <c r="CP21" s="116"/>
      <c r="CQ21" s="116"/>
      <c r="CR21" s="116"/>
      <c r="CS21" s="116"/>
      <c r="CT21" s="116"/>
      <c r="CU21" s="116"/>
      <c r="CV21" s="116"/>
      <c r="CW21" s="116"/>
      <c r="CX21" s="116"/>
      <c r="CY21" s="116"/>
      <c r="CZ21" s="116"/>
      <c r="DA21" s="116"/>
      <c r="DB21" s="116"/>
      <c r="DC21" s="116"/>
      <c r="DD21" s="116"/>
      <c r="DE21" s="116"/>
      <c r="DF21" s="116"/>
      <c r="DG21" s="116"/>
      <c r="DH21" s="116"/>
      <c r="DI21" s="116"/>
      <c r="DJ21" s="116"/>
      <c r="DK21" s="116"/>
      <c r="DL21" s="116"/>
      <c r="DM21" s="116"/>
      <c r="DN21" s="116"/>
      <c r="DO21" s="116"/>
      <c r="DP21" s="116"/>
      <c r="DQ21" s="116"/>
      <c r="DR21" s="116"/>
      <c r="DS21" s="116"/>
      <c r="DT21" s="116"/>
      <c r="DU21" s="116"/>
      <c r="DV21" s="116"/>
      <c r="DW21" s="116"/>
      <c r="DX21" s="116"/>
      <c r="DY21" s="116"/>
      <c r="DZ21" s="116"/>
      <c r="EA21" s="116"/>
      <c r="EB21" s="116"/>
      <c r="EC21" s="116"/>
      <c r="ED21" s="116"/>
      <c r="EE21" s="116"/>
      <c r="EF21" s="116"/>
      <c r="EG21" s="116"/>
      <c r="EH21" s="116"/>
      <c r="EI21" s="116"/>
      <c r="EJ21" s="116"/>
      <c r="EK21" s="116"/>
      <c r="EL21" s="116"/>
      <c r="EM21" s="116"/>
      <c r="EN21" s="116"/>
      <c r="EO21" s="116"/>
      <c r="EP21" s="116"/>
      <c r="EQ21" s="116"/>
      <c r="ER21" s="116"/>
      <c r="ES21" s="116"/>
      <c r="ET21" s="116"/>
      <c r="EU21" s="116"/>
      <c r="EV21" s="116"/>
      <c r="EW21" s="116"/>
      <c r="EX21" s="116"/>
      <c r="EY21" s="116"/>
      <c r="EZ21" s="116"/>
      <c r="FA21" s="116"/>
      <c r="FB21" s="116"/>
      <c r="FC21" s="116"/>
      <c r="FD21" s="116"/>
      <c r="FE21" s="116"/>
      <c r="FF21" s="116"/>
      <c r="FG21" s="116"/>
      <c r="FH21" s="116"/>
      <c r="FI21" s="116"/>
      <c r="FJ21" s="116"/>
      <c r="FK21" s="116"/>
      <c r="FL21" s="116"/>
      <c r="FM21" s="116"/>
      <c r="FN21" s="116"/>
      <c r="FO21" s="116"/>
      <c r="FP21" s="116"/>
      <c r="FQ21" s="116"/>
      <c r="FR21" s="116"/>
      <c r="FS21" s="116"/>
      <c r="FT21" s="116"/>
      <c r="FU21" s="116"/>
      <c r="FV21" s="116"/>
      <c r="FW21" s="116"/>
      <c r="FX21" s="116"/>
      <c r="FY21" s="116"/>
      <c r="FZ21" s="116"/>
      <c r="GA21" s="116"/>
      <c r="GB21" s="116"/>
      <c r="GC21" s="116"/>
      <c r="GD21" s="116"/>
      <c r="GE21" s="116"/>
      <c r="GF21" s="116"/>
      <c r="GG21" s="116"/>
      <c r="GH21" s="116"/>
      <c r="GI21" s="116"/>
      <c r="GJ21" s="116"/>
      <c r="GK21" s="116"/>
      <c r="GL21" s="116"/>
      <c r="GM21" s="116"/>
      <c r="GN21" s="116"/>
      <c r="GO21" s="116"/>
      <c r="GP21" s="116"/>
      <c r="GQ21" s="116"/>
      <c r="GR21" s="116"/>
      <c r="GS21" s="116"/>
      <c r="GT21" s="116"/>
      <c r="GU21" s="116"/>
      <c r="GV21" s="116"/>
      <c r="GW21" s="116"/>
      <c r="GX21" s="116"/>
      <c r="GY21" s="116"/>
      <c r="GZ21" s="116"/>
      <c r="HA21" s="116"/>
      <c r="HB21" s="116"/>
      <c r="HC21" s="116"/>
      <c r="HD21" s="116"/>
      <c r="HE21" s="116"/>
      <c r="HF21" s="116"/>
      <c r="HG21" s="116"/>
      <c r="HH21" s="116"/>
      <c r="HI21" s="116"/>
      <c r="HJ21" s="116"/>
      <c r="HK21" s="116"/>
      <c r="HL21" s="116"/>
      <c r="HM21" s="116"/>
      <c r="HN21" s="116"/>
      <c r="HO21" s="116"/>
      <c r="HP21" s="116"/>
      <c r="HQ21" s="116"/>
      <c r="HR21" s="116"/>
      <c r="HS21" s="116"/>
      <c r="HT21" s="116"/>
      <c r="HU21" s="116"/>
      <c r="HV21" s="116"/>
      <c r="HW21" s="116"/>
      <c r="HX21" s="116"/>
      <c r="HY21" s="116"/>
      <c r="HZ21" s="116"/>
      <c r="IA21" s="116"/>
      <c r="IB21" s="116"/>
      <c r="IC21" s="116"/>
      <c r="ID21" s="116"/>
      <c r="IE21" s="116"/>
      <c r="IF21" s="116"/>
      <c r="IG21" s="116"/>
      <c r="IH21" s="116"/>
      <c r="II21" s="116"/>
      <c r="IJ21" s="116"/>
      <c r="IK21" s="116"/>
      <c r="IL21" s="116"/>
      <c r="IM21" s="116"/>
      <c r="IN21" s="116"/>
      <c r="IO21" s="116"/>
      <c r="IP21" s="116"/>
      <c r="IQ21" s="116"/>
      <c r="IR21" s="116"/>
      <c r="IS21" s="116"/>
    </row>
    <row r="22" s="113" customFormat="1" ht="24" customHeight="1" spans="1:253">
      <c r="A22" s="119">
        <v>2090302</v>
      </c>
      <c r="B22" s="120" t="s">
        <v>311</v>
      </c>
      <c r="C22" s="119"/>
      <c r="D22" s="119"/>
      <c r="E22" s="119"/>
      <c r="F22" s="116"/>
      <c r="G22" s="116"/>
      <c r="H22" s="116"/>
      <c r="I22" s="116"/>
      <c r="J22" s="116"/>
      <c r="K22" s="116"/>
      <c r="L22" s="116"/>
      <c r="M22" s="116"/>
      <c r="N22" s="116"/>
      <c r="O22" s="116"/>
      <c r="P22" s="116"/>
      <c r="Q22" s="116"/>
      <c r="R22" s="116"/>
      <c r="S22" s="116"/>
      <c r="T22" s="116"/>
      <c r="U22" s="116"/>
      <c r="V22" s="116"/>
      <c r="W22" s="116"/>
      <c r="X22" s="116"/>
      <c r="Y22" s="116"/>
      <c r="Z22" s="116"/>
      <c r="AA22" s="116"/>
      <c r="AB22" s="116"/>
      <c r="AC22" s="116"/>
      <c r="AD22" s="116"/>
      <c r="AE22" s="116"/>
      <c r="AF22" s="116"/>
      <c r="AG22" s="116"/>
      <c r="AH22" s="116"/>
      <c r="AI22" s="116"/>
      <c r="AJ22" s="116"/>
      <c r="AK22" s="116"/>
      <c r="AL22" s="116"/>
      <c r="AM22" s="116"/>
      <c r="AN22" s="116"/>
      <c r="AO22" s="116"/>
      <c r="AP22" s="116"/>
      <c r="AQ22" s="116"/>
      <c r="AR22" s="116"/>
      <c r="AS22" s="116"/>
      <c r="AT22" s="116"/>
      <c r="AU22" s="116"/>
      <c r="AV22" s="116"/>
      <c r="AW22" s="116"/>
      <c r="AX22" s="116"/>
      <c r="AY22" s="116"/>
      <c r="AZ22" s="116"/>
      <c r="BA22" s="116"/>
      <c r="BB22" s="116"/>
      <c r="BC22" s="116"/>
      <c r="BD22" s="116"/>
      <c r="BE22" s="116"/>
      <c r="BF22" s="116"/>
      <c r="BG22" s="116"/>
      <c r="BH22" s="116"/>
      <c r="BI22" s="116"/>
      <c r="BJ22" s="116"/>
      <c r="BK22" s="116"/>
      <c r="BL22" s="116"/>
      <c r="BM22" s="116"/>
      <c r="BN22" s="116"/>
      <c r="BO22" s="116"/>
      <c r="BP22" s="116"/>
      <c r="BQ22" s="116"/>
      <c r="BR22" s="116"/>
      <c r="BS22" s="116"/>
      <c r="BT22" s="116"/>
      <c r="BU22" s="116"/>
      <c r="BV22" s="116"/>
      <c r="BW22" s="116"/>
      <c r="BX22" s="116"/>
      <c r="BY22" s="116"/>
      <c r="BZ22" s="116"/>
      <c r="CA22" s="116"/>
      <c r="CB22" s="116"/>
      <c r="CC22" s="116"/>
      <c r="CD22" s="116"/>
      <c r="CE22" s="116"/>
      <c r="CF22" s="116"/>
      <c r="CG22" s="116"/>
      <c r="CH22" s="116"/>
      <c r="CI22" s="116"/>
      <c r="CJ22" s="116"/>
      <c r="CK22" s="116"/>
      <c r="CL22" s="116"/>
      <c r="CM22" s="116"/>
      <c r="CN22" s="116"/>
      <c r="CO22" s="116"/>
      <c r="CP22" s="116"/>
      <c r="CQ22" s="116"/>
      <c r="CR22" s="116"/>
      <c r="CS22" s="116"/>
      <c r="CT22" s="116"/>
      <c r="CU22" s="116"/>
      <c r="CV22" s="116"/>
      <c r="CW22" s="116"/>
      <c r="CX22" s="116"/>
      <c r="CY22" s="116"/>
      <c r="CZ22" s="116"/>
      <c r="DA22" s="116"/>
      <c r="DB22" s="116"/>
      <c r="DC22" s="116"/>
      <c r="DD22" s="116"/>
      <c r="DE22" s="116"/>
      <c r="DF22" s="116"/>
      <c r="DG22" s="116"/>
      <c r="DH22" s="116"/>
      <c r="DI22" s="116"/>
      <c r="DJ22" s="116"/>
      <c r="DK22" s="116"/>
      <c r="DL22" s="116"/>
      <c r="DM22" s="116"/>
      <c r="DN22" s="116"/>
      <c r="DO22" s="116"/>
      <c r="DP22" s="116"/>
      <c r="DQ22" s="116"/>
      <c r="DR22" s="116"/>
      <c r="DS22" s="116"/>
      <c r="DT22" s="116"/>
      <c r="DU22" s="116"/>
      <c r="DV22" s="116"/>
      <c r="DW22" s="116"/>
      <c r="DX22" s="116"/>
      <c r="DY22" s="116"/>
      <c r="DZ22" s="116"/>
      <c r="EA22" s="116"/>
      <c r="EB22" s="116"/>
      <c r="EC22" s="116"/>
      <c r="ED22" s="116"/>
      <c r="EE22" s="116"/>
      <c r="EF22" s="116"/>
      <c r="EG22" s="116"/>
      <c r="EH22" s="116"/>
      <c r="EI22" s="116"/>
      <c r="EJ22" s="116"/>
      <c r="EK22" s="116"/>
      <c r="EL22" s="116"/>
      <c r="EM22" s="116"/>
      <c r="EN22" s="116"/>
      <c r="EO22" s="116"/>
      <c r="EP22" s="116"/>
      <c r="EQ22" s="116"/>
      <c r="ER22" s="116"/>
      <c r="ES22" s="116"/>
      <c r="ET22" s="116"/>
      <c r="EU22" s="116"/>
      <c r="EV22" s="116"/>
      <c r="EW22" s="116"/>
      <c r="EX22" s="116"/>
      <c r="EY22" s="116"/>
      <c r="EZ22" s="116"/>
      <c r="FA22" s="116"/>
      <c r="FB22" s="116"/>
      <c r="FC22" s="116"/>
      <c r="FD22" s="116"/>
      <c r="FE22" s="116"/>
      <c r="FF22" s="116"/>
      <c r="FG22" s="116"/>
      <c r="FH22" s="116"/>
      <c r="FI22" s="116"/>
      <c r="FJ22" s="116"/>
      <c r="FK22" s="116"/>
      <c r="FL22" s="116"/>
      <c r="FM22" s="116"/>
      <c r="FN22" s="116"/>
      <c r="FO22" s="116"/>
      <c r="FP22" s="116"/>
      <c r="FQ22" s="116"/>
      <c r="FR22" s="116"/>
      <c r="FS22" s="116"/>
      <c r="FT22" s="116"/>
      <c r="FU22" s="116"/>
      <c r="FV22" s="116"/>
      <c r="FW22" s="116"/>
      <c r="FX22" s="116"/>
      <c r="FY22" s="116"/>
      <c r="FZ22" s="116"/>
      <c r="GA22" s="116"/>
      <c r="GB22" s="116"/>
      <c r="GC22" s="116"/>
      <c r="GD22" s="116"/>
      <c r="GE22" s="116"/>
      <c r="GF22" s="116"/>
      <c r="GG22" s="116"/>
      <c r="GH22" s="116"/>
      <c r="GI22" s="116"/>
      <c r="GJ22" s="116"/>
      <c r="GK22" s="116"/>
      <c r="GL22" s="116"/>
      <c r="GM22" s="116"/>
      <c r="GN22" s="116"/>
      <c r="GO22" s="116"/>
      <c r="GP22" s="116"/>
      <c r="GQ22" s="116"/>
      <c r="GR22" s="116"/>
      <c r="GS22" s="116"/>
      <c r="GT22" s="116"/>
      <c r="GU22" s="116"/>
      <c r="GV22" s="116"/>
      <c r="GW22" s="116"/>
      <c r="GX22" s="116"/>
      <c r="GY22" s="116"/>
      <c r="GZ22" s="116"/>
      <c r="HA22" s="116"/>
      <c r="HB22" s="116"/>
      <c r="HC22" s="116"/>
      <c r="HD22" s="116"/>
      <c r="HE22" s="116"/>
      <c r="HF22" s="116"/>
      <c r="HG22" s="116"/>
      <c r="HH22" s="116"/>
      <c r="HI22" s="116"/>
      <c r="HJ22" s="116"/>
      <c r="HK22" s="116"/>
      <c r="HL22" s="116"/>
      <c r="HM22" s="116"/>
      <c r="HN22" s="116"/>
      <c r="HO22" s="116"/>
      <c r="HP22" s="116"/>
      <c r="HQ22" s="116"/>
      <c r="HR22" s="116"/>
      <c r="HS22" s="116"/>
      <c r="HT22" s="116"/>
      <c r="HU22" s="116"/>
      <c r="HV22" s="116"/>
      <c r="HW22" s="116"/>
      <c r="HX22" s="116"/>
      <c r="HY22" s="116"/>
      <c r="HZ22" s="116"/>
      <c r="IA22" s="116"/>
      <c r="IB22" s="116"/>
      <c r="IC22" s="116"/>
      <c r="ID22" s="116"/>
      <c r="IE22" s="116"/>
      <c r="IF22" s="116"/>
      <c r="IG22" s="116"/>
      <c r="IH22" s="116"/>
      <c r="II22" s="116"/>
      <c r="IJ22" s="116"/>
      <c r="IK22" s="116"/>
      <c r="IL22" s="116"/>
      <c r="IM22" s="116"/>
      <c r="IN22" s="116"/>
      <c r="IO22" s="116"/>
      <c r="IP22" s="116"/>
      <c r="IQ22" s="116"/>
      <c r="IR22" s="116"/>
      <c r="IS22" s="116"/>
    </row>
    <row r="23" s="113" customFormat="1" ht="24" customHeight="1" spans="1:253">
      <c r="A23" s="119"/>
      <c r="B23" s="120"/>
      <c r="C23" s="119"/>
      <c r="D23" s="119"/>
      <c r="E23" s="119"/>
      <c r="F23" s="116"/>
      <c r="G23" s="116"/>
      <c r="H23" s="116"/>
      <c r="I23" s="116"/>
      <c r="J23" s="116"/>
      <c r="K23" s="116"/>
      <c r="L23" s="116"/>
      <c r="M23" s="116"/>
      <c r="N23" s="116"/>
      <c r="O23" s="116"/>
      <c r="P23" s="116"/>
      <c r="Q23" s="116"/>
      <c r="R23" s="116"/>
      <c r="S23" s="116"/>
      <c r="T23" s="116"/>
      <c r="U23" s="116"/>
      <c r="V23" s="116"/>
      <c r="W23" s="116"/>
      <c r="X23" s="116"/>
      <c r="Y23" s="116"/>
      <c r="Z23" s="116"/>
      <c r="AA23" s="116"/>
      <c r="AB23" s="116"/>
      <c r="AC23" s="116"/>
      <c r="AD23" s="116"/>
      <c r="AE23" s="116"/>
      <c r="AF23" s="116"/>
      <c r="AG23" s="116"/>
      <c r="AH23" s="116"/>
      <c r="AI23" s="116"/>
      <c r="AJ23" s="116"/>
      <c r="AK23" s="116"/>
      <c r="AL23" s="116"/>
      <c r="AM23" s="116"/>
      <c r="AN23" s="116"/>
      <c r="AO23" s="116"/>
      <c r="AP23" s="116"/>
      <c r="AQ23" s="116"/>
      <c r="AR23" s="116"/>
      <c r="AS23" s="116"/>
      <c r="AT23" s="116"/>
      <c r="AU23" s="116"/>
      <c r="AV23" s="116"/>
      <c r="AW23" s="116"/>
      <c r="AX23" s="116"/>
      <c r="AY23" s="116"/>
      <c r="AZ23" s="116"/>
      <c r="BA23" s="116"/>
      <c r="BB23" s="116"/>
      <c r="BC23" s="116"/>
      <c r="BD23" s="116"/>
      <c r="BE23" s="116"/>
      <c r="BF23" s="116"/>
      <c r="BG23" s="116"/>
      <c r="BH23" s="116"/>
      <c r="BI23" s="116"/>
      <c r="BJ23" s="116"/>
      <c r="BK23" s="116"/>
      <c r="BL23" s="116"/>
      <c r="BM23" s="116"/>
      <c r="BN23" s="116"/>
      <c r="BO23" s="116"/>
      <c r="BP23" s="116"/>
      <c r="BQ23" s="116"/>
      <c r="BR23" s="116"/>
      <c r="BS23" s="116"/>
      <c r="BT23" s="116"/>
      <c r="BU23" s="116"/>
      <c r="BV23" s="116"/>
      <c r="BW23" s="116"/>
      <c r="BX23" s="116"/>
      <c r="BY23" s="116"/>
      <c r="BZ23" s="116"/>
      <c r="CA23" s="116"/>
      <c r="CB23" s="116"/>
      <c r="CC23" s="116"/>
      <c r="CD23" s="116"/>
      <c r="CE23" s="116"/>
      <c r="CF23" s="116"/>
      <c r="CG23" s="116"/>
      <c r="CH23" s="116"/>
      <c r="CI23" s="116"/>
      <c r="CJ23" s="116"/>
      <c r="CK23" s="116"/>
      <c r="CL23" s="116"/>
      <c r="CM23" s="116"/>
      <c r="CN23" s="116"/>
      <c r="CO23" s="116"/>
      <c r="CP23" s="116"/>
      <c r="CQ23" s="116"/>
      <c r="CR23" s="116"/>
      <c r="CS23" s="116"/>
      <c r="CT23" s="116"/>
      <c r="CU23" s="116"/>
      <c r="CV23" s="116"/>
      <c r="CW23" s="116"/>
      <c r="CX23" s="116"/>
      <c r="CY23" s="116"/>
      <c r="CZ23" s="116"/>
      <c r="DA23" s="116"/>
      <c r="DB23" s="116"/>
      <c r="DC23" s="116"/>
      <c r="DD23" s="116"/>
      <c r="DE23" s="116"/>
      <c r="DF23" s="116"/>
      <c r="DG23" s="116"/>
      <c r="DH23" s="116"/>
      <c r="DI23" s="116"/>
      <c r="DJ23" s="116"/>
      <c r="DK23" s="116"/>
      <c r="DL23" s="116"/>
      <c r="DM23" s="116"/>
      <c r="DN23" s="116"/>
      <c r="DO23" s="116"/>
      <c r="DP23" s="116"/>
      <c r="DQ23" s="116"/>
      <c r="DR23" s="116"/>
      <c r="DS23" s="116"/>
      <c r="DT23" s="116"/>
      <c r="DU23" s="116"/>
      <c r="DV23" s="116"/>
      <c r="DW23" s="116"/>
      <c r="DX23" s="116"/>
      <c r="DY23" s="116"/>
      <c r="DZ23" s="116"/>
      <c r="EA23" s="116"/>
      <c r="EB23" s="116"/>
      <c r="EC23" s="116"/>
      <c r="ED23" s="116"/>
      <c r="EE23" s="116"/>
      <c r="EF23" s="116"/>
      <c r="EG23" s="116"/>
      <c r="EH23" s="116"/>
      <c r="EI23" s="116"/>
      <c r="EJ23" s="116"/>
      <c r="EK23" s="116"/>
      <c r="EL23" s="116"/>
      <c r="EM23" s="116"/>
      <c r="EN23" s="116"/>
      <c r="EO23" s="116"/>
      <c r="EP23" s="116"/>
      <c r="EQ23" s="116"/>
      <c r="ER23" s="116"/>
      <c r="ES23" s="116"/>
      <c r="ET23" s="116"/>
      <c r="EU23" s="116"/>
      <c r="EV23" s="116"/>
      <c r="EW23" s="116"/>
      <c r="EX23" s="116"/>
      <c r="EY23" s="116"/>
      <c r="EZ23" s="116"/>
      <c r="FA23" s="116"/>
      <c r="FB23" s="116"/>
      <c r="FC23" s="116"/>
      <c r="FD23" s="116"/>
      <c r="FE23" s="116"/>
      <c r="FF23" s="116"/>
      <c r="FG23" s="116"/>
      <c r="FH23" s="116"/>
      <c r="FI23" s="116"/>
      <c r="FJ23" s="116"/>
      <c r="FK23" s="116"/>
      <c r="FL23" s="116"/>
      <c r="FM23" s="116"/>
      <c r="FN23" s="116"/>
      <c r="FO23" s="116"/>
      <c r="FP23" s="116"/>
      <c r="FQ23" s="116"/>
      <c r="FR23" s="116"/>
      <c r="FS23" s="116"/>
      <c r="FT23" s="116"/>
      <c r="FU23" s="116"/>
      <c r="FV23" s="116"/>
      <c r="FW23" s="116"/>
      <c r="FX23" s="116"/>
      <c r="FY23" s="116"/>
      <c r="FZ23" s="116"/>
      <c r="GA23" s="116"/>
      <c r="GB23" s="116"/>
      <c r="GC23" s="116"/>
      <c r="GD23" s="116"/>
      <c r="GE23" s="116"/>
      <c r="GF23" s="116"/>
      <c r="GG23" s="116"/>
      <c r="GH23" s="116"/>
      <c r="GI23" s="116"/>
      <c r="GJ23" s="116"/>
      <c r="GK23" s="116"/>
      <c r="GL23" s="116"/>
      <c r="GM23" s="116"/>
      <c r="GN23" s="116"/>
      <c r="GO23" s="116"/>
      <c r="GP23" s="116"/>
      <c r="GQ23" s="116"/>
      <c r="GR23" s="116"/>
      <c r="GS23" s="116"/>
      <c r="GT23" s="116"/>
      <c r="GU23" s="116"/>
      <c r="GV23" s="116"/>
      <c r="GW23" s="116"/>
      <c r="GX23" s="116"/>
      <c r="GY23" s="116"/>
      <c r="GZ23" s="116"/>
      <c r="HA23" s="116"/>
      <c r="HB23" s="116"/>
      <c r="HC23" s="116"/>
      <c r="HD23" s="116"/>
      <c r="HE23" s="116"/>
      <c r="HF23" s="116"/>
      <c r="HG23" s="116"/>
      <c r="HH23" s="116"/>
      <c r="HI23" s="116"/>
      <c r="HJ23" s="116"/>
      <c r="HK23" s="116"/>
      <c r="HL23" s="116"/>
      <c r="HM23" s="116"/>
      <c r="HN23" s="116"/>
      <c r="HO23" s="116"/>
      <c r="HP23" s="116"/>
      <c r="HQ23" s="116"/>
      <c r="HR23" s="116"/>
      <c r="HS23" s="116"/>
      <c r="HT23" s="116"/>
      <c r="HU23" s="116"/>
      <c r="HV23" s="116"/>
      <c r="HW23" s="116"/>
      <c r="HX23" s="116"/>
      <c r="HY23" s="116"/>
      <c r="HZ23" s="116"/>
      <c r="IA23" s="116"/>
      <c r="IB23" s="116"/>
      <c r="IC23" s="116"/>
      <c r="ID23" s="116"/>
      <c r="IE23" s="116"/>
      <c r="IF23" s="116"/>
      <c r="IG23" s="116"/>
      <c r="IH23" s="116"/>
      <c r="II23" s="116"/>
      <c r="IJ23" s="116"/>
      <c r="IK23" s="116"/>
      <c r="IL23" s="116"/>
      <c r="IM23" s="116"/>
      <c r="IN23" s="116"/>
      <c r="IO23" s="116"/>
      <c r="IP23" s="116"/>
      <c r="IQ23" s="116"/>
      <c r="IR23" s="116"/>
      <c r="IS23" s="116"/>
    </row>
    <row r="24" s="113" customFormat="1" ht="24" customHeight="1" spans="1:253">
      <c r="A24" s="119">
        <v>20912</v>
      </c>
      <c r="B24" s="120" t="s">
        <v>312</v>
      </c>
      <c r="C24" s="121"/>
      <c r="D24" s="121"/>
      <c r="E24" s="121"/>
      <c r="F24" s="116"/>
      <c r="G24" s="116"/>
      <c r="H24" s="116"/>
      <c r="I24" s="116"/>
      <c r="J24" s="116"/>
      <c r="K24" s="116"/>
      <c r="L24" s="116"/>
      <c r="M24" s="116"/>
      <c r="N24" s="116"/>
      <c r="O24" s="116"/>
      <c r="P24" s="116"/>
      <c r="Q24" s="116"/>
      <c r="R24" s="116"/>
      <c r="S24" s="116"/>
      <c r="T24" s="116"/>
      <c r="U24" s="116"/>
      <c r="V24" s="116"/>
      <c r="W24" s="116"/>
      <c r="X24" s="116"/>
      <c r="Y24" s="116"/>
      <c r="Z24" s="116"/>
      <c r="AA24" s="116"/>
      <c r="AB24" s="116"/>
      <c r="AC24" s="116"/>
      <c r="AD24" s="116"/>
      <c r="AE24" s="116"/>
      <c r="AF24" s="116"/>
      <c r="AG24" s="116"/>
      <c r="AH24" s="116"/>
      <c r="AI24" s="116"/>
      <c r="AJ24" s="116"/>
      <c r="AK24" s="116"/>
      <c r="AL24" s="116"/>
      <c r="AM24" s="116"/>
      <c r="AN24" s="116"/>
      <c r="AO24" s="116"/>
      <c r="AP24" s="116"/>
      <c r="AQ24" s="116"/>
      <c r="AR24" s="116"/>
      <c r="AS24" s="116"/>
      <c r="AT24" s="116"/>
      <c r="AU24" s="116"/>
      <c r="AV24" s="116"/>
      <c r="AW24" s="116"/>
      <c r="AX24" s="116"/>
      <c r="AY24" s="116"/>
      <c r="AZ24" s="116"/>
      <c r="BA24" s="116"/>
      <c r="BB24" s="116"/>
      <c r="BC24" s="116"/>
      <c r="BD24" s="116"/>
      <c r="BE24" s="116"/>
      <c r="BF24" s="116"/>
      <c r="BG24" s="116"/>
      <c r="BH24" s="116"/>
      <c r="BI24" s="116"/>
      <c r="BJ24" s="116"/>
      <c r="BK24" s="116"/>
      <c r="BL24" s="116"/>
      <c r="BM24" s="116"/>
      <c r="BN24" s="116"/>
      <c r="BO24" s="116"/>
      <c r="BP24" s="116"/>
      <c r="BQ24" s="116"/>
      <c r="BR24" s="116"/>
      <c r="BS24" s="116"/>
      <c r="BT24" s="116"/>
      <c r="BU24" s="116"/>
      <c r="BV24" s="116"/>
      <c r="BW24" s="116"/>
      <c r="BX24" s="116"/>
      <c r="BY24" s="116"/>
      <c r="BZ24" s="116"/>
      <c r="CA24" s="116"/>
      <c r="CB24" s="116"/>
      <c r="CC24" s="116"/>
      <c r="CD24" s="116"/>
      <c r="CE24" s="116"/>
      <c r="CF24" s="116"/>
      <c r="CG24" s="116"/>
      <c r="CH24" s="116"/>
      <c r="CI24" s="116"/>
      <c r="CJ24" s="116"/>
      <c r="CK24" s="116"/>
      <c r="CL24" s="116"/>
      <c r="CM24" s="116"/>
      <c r="CN24" s="116"/>
      <c r="CO24" s="116"/>
      <c r="CP24" s="116"/>
      <c r="CQ24" s="116"/>
      <c r="CR24" s="116"/>
      <c r="CS24" s="116"/>
      <c r="CT24" s="116"/>
      <c r="CU24" s="116"/>
      <c r="CV24" s="116"/>
      <c r="CW24" s="116"/>
      <c r="CX24" s="116"/>
      <c r="CY24" s="116"/>
      <c r="CZ24" s="116"/>
      <c r="DA24" s="116"/>
      <c r="DB24" s="116"/>
      <c r="DC24" s="116"/>
      <c r="DD24" s="116"/>
      <c r="DE24" s="116"/>
      <c r="DF24" s="116"/>
      <c r="DG24" s="116"/>
      <c r="DH24" s="116"/>
      <c r="DI24" s="116"/>
      <c r="DJ24" s="116"/>
      <c r="DK24" s="116"/>
      <c r="DL24" s="116"/>
      <c r="DM24" s="116"/>
      <c r="DN24" s="116"/>
      <c r="DO24" s="116"/>
      <c r="DP24" s="116"/>
      <c r="DQ24" s="116"/>
      <c r="DR24" s="116"/>
      <c r="DS24" s="116"/>
      <c r="DT24" s="116"/>
      <c r="DU24" s="116"/>
      <c r="DV24" s="116"/>
      <c r="DW24" s="116"/>
      <c r="DX24" s="116"/>
      <c r="DY24" s="116"/>
      <c r="DZ24" s="116"/>
      <c r="EA24" s="116"/>
      <c r="EB24" s="116"/>
      <c r="EC24" s="116"/>
      <c r="ED24" s="116"/>
      <c r="EE24" s="116"/>
      <c r="EF24" s="116"/>
      <c r="EG24" s="116"/>
      <c r="EH24" s="116"/>
      <c r="EI24" s="116"/>
      <c r="EJ24" s="116"/>
      <c r="EK24" s="116"/>
      <c r="EL24" s="116"/>
      <c r="EM24" s="116"/>
      <c r="EN24" s="116"/>
      <c r="EO24" s="116"/>
      <c r="EP24" s="116"/>
      <c r="EQ24" s="116"/>
      <c r="ER24" s="116"/>
      <c r="ES24" s="116"/>
      <c r="ET24" s="116"/>
      <c r="EU24" s="116"/>
      <c r="EV24" s="116"/>
      <c r="EW24" s="116"/>
      <c r="EX24" s="116"/>
      <c r="EY24" s="116"/>
      <c r="EZ24" s="116"/>
      <c r="FA24" s="116"/>
      <c r="FB24" s="116"/>
      <c r="FC24" s="116"/>
      <c r="FD24" s="116"/>
      <c r="FE24" s="116"/>
      <c r="FF24" s="116"/>
      <c r="FG24" s="116"/>
      <c r="FH24" s="116"/>
      <c r="FI24" s="116"/>
      <c r="FJ24" s="116"/>
      <c r="FK24" s="116"/>
      <c r="FL24" s="116"/>
      <c r="FM24" s="116"/>
      <c r="FN24" s="116"/>
      <c r="FO24" s="116"/>
      <c r="FP24" s="116"/>
      <c r="FQ24" s="116"/>
      <c r="FR24" s="116"/>
      <c r="FS24" s="116"/>
      <c r="FT24" s="116"/>
      <c r="FU24" s="116"/>
      <c r="FV24" s="116"/>
      <c r="FW24" s="116"/>
      <c r="FX24" s="116"/>
      <c r="FY24" s="116"/>
      <c r="FZ24" s="116"/>
      <c r="GA24" s="116"/>
      <c r="GB24" s="116"/>
      <c r="GC24" s="116"/>
      <c r="GD24" s="116"/>
      <c r="GE24" s="116"/>
      <c r="GF24" s="116"/>
      <c r="GG24" s="116"/>
      <c r="GH24" s="116"/>
      <c r="GI24" s="116"/>
      <c r="GJ24" s="116"/>
      <c r="GK24" s="116"/>
      <c r="GL24" s="116"/>
      <c r="GM24" s="116"/>
      <c r="GN24" s="116"/>
      <c r="GO24" s="116"/>
      <c r="GP24" s="116"/>
      <c r="GQ24" s="116"/>
      <c r="GR24" s="116"/>
      <c r="GS24" s="116"/>
      <c r="GT24" s="116"/>
      <c r="GU24" s="116"/>
      <c r="GV24" s="116"/>
      <c r="GW24" s="116"/>
      <c r="GX24" s="116"/>
      <c r="GY24" s="116"/>
      <c r="GZ24" s="116"/>
      <c r="HA24" s="116"/>
      <c r="HB24" s="116"/>
      <c r="HC24" s="116"/>
      <c r="HD24" s="116"/>
      <c r="HE24" s="116"/>
      <c r="HF24" s="116"/>
      <c r="HG24" s="116"/>
      <c r="HH24" s="116"/>
      <c r="HI24" s="116"/>
      <c r="HJ24" s="116"/>
      <c r="HK24" s="116"/>
      <c r="HL24" s="116"/>
      <c r="HM24" s="116"/>
      <c r="HN24" s="116"/>
      <c r="HO24" s="116"/>
      <c r="HP24" s="116"/>
      <c r="HQ24" s="116"/>
      <c r="HR24" s="116"/>
      <c r="HS24" s="116"/>
      <c r="HT24" s="116"/>
      <c r="HU24" s="116"/>
      <c r="HV24" s="116"/>
      <c r="HW24" s="116"/>
      <c r="HX24" s="116"/>
      <c r="HY24" s="116"/>
      <c r="HZ24" s="116"/>
      <c r="IA24" s="116"/>
      <c r="IB24" s="116"/>
      <c r="IC24" s="116"/>
      <c r="ID24" s="116"/>
      <c r="IE24" s="116"/>
      <c r="IF24" s="116"/>
      <c r="IG24" s="116"/>
      <c r="IH24" s="116"/>
      <c r="II24" s="116"/>
      <c r="IJ24" s="116"/>
      <c r="IK24" s="116"/>
      <c r="IL24" s="116"/>
      <c r="IM24" s="116"/>
      <c r="IN24" s="116"/>
      <c r="IO24" s="116"/>
      <c r="IP24" s="116"/>
      <c r="IQ24" s="116"/>
      <c r="IR24" s="116"/>
      <c r="IS24" s="116"/>
    </row>
    <row r="25" s="113" customFormat="1" ht="24" customHeight="1" spans="1:253">
      <c r="A25" s="119"/>
      <c r="B25" s="120"/>
      <c r="C25" s="121"/>
      <c r="D25" s="121"/>
      <c r="E25" s="121"/>
      <c r="F25" s="116"/>
      <c r="G25" s="116"/>
      <c r="H25" s="116"/>
      <c r="I25" s="116"/>
      <c r="J25" s="116"/>
      <c r="K25" s="116"/>
      <c r="L25" s="116"/>
      <c r="M25" s="116"/>
      <c r="N25" s="116"/>
      <c r="O25" s="116"/>
      <c r="P25" s="116"/>
      <c r="Q25" s="116"/>
      <c r="R25" s="116"/>
      <c r="S25" s="116"/>
      <c r="T25" s="116"/>
      <c r="U25" s="116"/>
      <c r="V25" s="116"/>
      <c r="W25" s="116"/>
      <c r="X25" s="116"/>
      <c r="Y25" s="116"/>
      <c r="Z25" s="116"/>
      <c r="AA25" s="116"/>
      <c r="AB25" s="116"/>
      <c r="AC25" s="116"/>
      <c r="AD25" s="116"/>
      <c r="AE25" s="116"/>
      <c r="AF25" s="116"/>
      <c r="AG25" s="116"/>
      <c r="AH25" s="116"/>
      <c r="AI25" s="116"/>
      <c r="AJ25" s="116"/>
      <c r="AK25" s="116"/>
      <c r="AL25" s="116"/>
      <c r="AM25" s="116"/>
      <c r="AN25" s="116"/>
      <c r="AO25" s="116"/>
      <c r="AP25" s="116"/>
      <c r="AQ25" s="116"/>
      <c r="AR25" s="116"/>
      <c r="AS25" s="116"/>
      <c r="AT25" s="116"/>
      <c r="AU25" s="116"/>
      <c r="AV25" s="116"/>
      <c r="AW25" s="116"/>
      <c r="AX25" s="116"/>
      <c r="AY25" s="116"/>
      <c r="AZ25" s="116"/>
      <c r="BA25" s="116"/>
      <c r="BB25" s="116"/>
      <c r="BC25" s="116"/>
      <c r="BD25" s="116"/>
      <c r="BE25" s="116"/>
      <c r="BF25" s="116"/>
      <c r="BG25" s="116"/>
      <c r="BH25" s="116"/>
      <c r="BI25" s="116"/>
      <c r="BJ25" s="116"/>
      <c r="BK25" s="116"/>
      <c r="BL25" s="116"/>
      <c r="BM25" s="116"/>
      <c r="BN25" s="116"/>
      <c r="BO25" s="116"/>
      <c r="BP25" s="116"/>
      <c r="BQ25" s="116"/>
      <c r="BR25" s="116"/>
      <c r="BS25" s="116"/>
      <c r="BT25" s="116"/>
      <c r="BU25" s="116"/>
      <c r="BV25" s="116"/>
      <c r="BW25" s="116"/>
      <c r="BX25" s="116"/>
      <c r="BY25" s="116"/>
      <c r="BZ25" s="116"/>
      <c r="CA25" s="116"/>
      <c r="CB25" s="116"/>
      <c r="CC25" s="116"/>
      <c r="CD25" s="116"/>
      <c r="CE25" s="116"/>
      <c r="CF25" s="116"/>
      <c r="CG25" s="116"/>
      <c r="CH25" s="116"/>
      <c r="CI25" s="116"/>
      <c r="CJ25" s="116"/>
      <c r="CK25" s="116"/>
      <c r="CL25" s="116"/>
      <c r="CM25" s="116"/>
      <c r="CN25" s="116"/>
      <c r="CO25" s="116"/>
      <c r="CP25" s="116"/>
      <c r="CQ25" s="116"/>
      <c r="CR25" s="116"/>
      <c r="CS25" s="116"/>
      <c r="CT25" s="116"/>
      <c r="CU25" s="116"/>
      <c r="CV25" s="116"/>
      <c r="CW25" s="116"/>
      <c r="CX25" s="116"/>
      <c r="CY25" s="116"/>
      <c r="CZ25" s="116"/>
      <c r="DA25" s="116"/>
      <c r="DB25" s="116"/>
      <c r="DC25" s="116"/>
      <c r="DD25" s="116"/>
      <c r="DE25" s="116"/>
      <c r="DF25" s="116"/>
      <c r="DG25" s="116"/>
      <c r="DH25" s="116"/>
      <c r="DI25" s="116"/>
      <c r="DJ25" s="116"/>
      <c r="DK25" s="116"/>
      <c r="DL25" s="116"/>
      <c r="DM25" s="116"/>
      <c r="DN25" s="116"/>
      <c r="DO25" s="116"/>
      <c r="DP25" s="116"/>
      <c r="DQ25" s="116"/>
      <c r="DR25" s="116"/>
      <c r="DS25" s="116"/>
      <c r="DT25" s="116"/>
      <c r="DU25" s="116"/>
      <c r="DV25" s="116"/>
      <c r="DW25" s="116"/>
      <c r="DX25" s="116"/>
      <c r="DY25" s="116"/>
      <c r="DZ25" s="116"/>
      <c r="EA25" s="116"/>
      <c r="EB25" s="116"/>
      <c r="EC25" s="116"/>
      <c r="ED25" s="116"/>
      <c r="EE25" s="116"/>
      <c r="EF25" s="116"/>
      <c r="EG25" s="116"/>
      <c r="EH25" s="116"/>
      <c r="EI25" s="116"/>
      <c r="EJ25" s="116"/>
      <c r="EK25" s="116"/>
      <c r="EL25" s="116"/>
      <c r="EM25" s="116"/>
      <c r="EN25" s="116"/>
      <c r="EO25" s="116"/>
      <c r="EP25" s="116"/>
      <c r="EQ25" s="116"/>
      <c r="ER25" s="116"/>
      <c r="ES25" s="116"/>
      <c r="ET25" s="116"/>
      <c r="EU25" s="116"/>
      <c r="EV25" s="116"/>
      <c r="EW25" s="116"/>
      <c r="EX25" s="116"/>
      <c r="EY25" s="116"/>
      <c r="EZ25" s="116"/>
      <c r="FA25" s="116"/>
      <c r="FB25" s="116"/>
      <c r="FC25" s="116"/>
      <c r="FD25" s="116"/>
      <c r="FE25" s="116"/>
      <c r="FF25" s="116"/>
      <c r="FG25" s="116"/>
      <c r="FH25" s="116"/>
      <c r="FI25" s="116"/>
      <c r="FJ25" s="116"/>
      <c r="FK25" s="116"/>
      <c r="FL25" s="116"/>
      <c r="FM25" s="116"/>
      <c r="FN25" s="116"/>
      <c r="FO25" s="116"/>
      <c r="FP25" s="116"/>
      <c r="FQ25" s="116"/>
      <c r="FR25" s="116"/>
      <c r="FS25" s="116"/>
      <c r="FT25" s="116"/>
      <c r="FU25" s="116"/>
      <c r="FV25" s="116"/>
      <c r="FW25" s="116"/>
      <c r="FX25" s="116"/>
      <c r="FY25" s="116"/>
      <c r="FZ25" s="116"/>
      <c r="GA25" s="116"/>
      <c r="GB25" s="116"/>
      <c r="GC25" s="116"/>
      <c r="GD25" s="116"/>
      <c r="GE25" s="116"/>
      <c r="GF25" s="116"/>
      <c r="GG25" s="116"/>
      <c r="GH25" s="116"/>
      <c r="GI25" s="116"/>
      <c r="GJ25" s="116"/>
      <c r="GK25" s="116"/>
      <c r="GL25" s="116"/>
      <c r="GM25" s="116"/>
      <c r="GN25" s="116"/>
      <c r="GO25" s="116"/>
      <c r="GP25" s="116"/>
      <c r="GQ25" s="116"/>
      <c r="GR25" s="116"/>
      <c r="GS25" s="116"/>
      <c r="GT25" s="116"/>
      <c r="GU25" s="116"/>
      <c r="GV25" s="116"/>
      <c r="GW25" s="116"/>
      <c r="GX25" s="116"/>
      <c r="GY25" s="116"/>
      <c r="GZ25" s="116"/>
      <c r="HA25" s="116"/>
      <c r="HB25" s="116"/>
      <c r="HC25" s="116"/>
      <c r="HD25" s="116"/>
      <c r="HE25" s="116"/>
      <c r="HF25" s="116"/>
      <c r="HG25" s="116"/>
      <c r="HH25" s="116"/>
      <c r="HI25" s="116"/>
      <c r="HJ25" s="116"/>
      <c r="HK25" s="116"/>
      <c r="HL25" s="116"/>
      <c r="HM25" s="116"/>
      <c r="HN25" s="116"/>
      <c r="HO25" s="116"/>
      <c r="HP25" s="116"/>
      <c r="HQ25" s="116"/>
      <c r="HR25" s="116"/>
      <c r="HS25" s="116"/>
      <c r="HT25" s="116"/>
      <c r="HU25" s="116"/>
      <c r="HV25" s="116"/>
      <c r="HW25" s="116"/>
      <c r="HX25" s="116"/>
      <c r="HY25" s="116"/>
      <c r="HZ25" s="116"/>
      <c r="IA25" s="116"/>
      <c r="IB25" s="116"/>
      <c r="IC25" s="116"/>
      <c r="ID25" s="116"/>
      <c r="IE25" s="116"/>
      <c r="IF25" s="116"/>
      <c r="IG25" s="116"/>
      <c r="IH25" s="116"/>
      <c r="II25" s="116"/>
      <c r="IJ25" s="116"/>
      <c r="IK25" s="116"/>
      <c r="IL25" s="116"/>
      <c r="IM25" s="116"/>
      <c r="IN25" s="116"/>
      <c r="IO25" s="116"/>
      <c r="IP25" s="116"/>
      <c r="IQ25" s="116"/>
      <c r="IR25" s="116"/>
      <c r="IS25" s="116"/>
    </row>
    <row r="26" s="113" customFormat="1" ht="24" customHeight="1" spans="1:253">
      <c r="A26" s="119">
        <v>2091201</v>
      </c>
      <c r="B26" s="120" t="s">
        <v>313</v>
      </c>
      <c r="C26" s="121"/>
      <c r="D26" s="121"/>
      <c r="E26" s="121"/>
      <c r="F26" s="116"/>
      <c r="G26" s="116"/>
      <c r="H26" s="116"/>
      <c r="I26" s="116"/>
      <c r="J26" s="116"/>
      <c r="K26" s="116"/>
      <c r="L26" s="116"/>
      <c r="M26" s="116"/>
      <c r="N26" s="116"/>
      <c r="O26" s="116"/>
      <c r="P26" s="116"/>
      <c r="Q26" s="116"/>
      <c r="R26" s="116"/>
      <c r="S26" s="116"/>
      <c r="T26" s="116"/>
      <c r="U26" s="116"/>
      <c r="V26" s="116"/>
      <c r="W26" s="116"/>
      <c r="X26" s="116"/>
      <c r="Y26" s="116"/>
      <c r="Z26" s="116"/>
      <c r="AA26" s="116"/>
      <c r="AB26" s="116"/>
      <c r="AC26" s="116"/>
      <c r="AD26" s="116"/>
      <c r="AE26" s="116"/>
      <c r="AF26" s="116"/>
      <c r="AG26" s="116"/>
      <c r="AH26" s="116"/>
      <c r="AI26" s="116"/>
      <c r="AJ26" s="116"/>
      <c r="AK26" s="116"/>
      <c r="AL26" s="116"/>
      <c r="AM26" s="116"/>
      <c r="AN26" s="116"/>
      <c r="AO26" s="116"/>
      <c r="AP26" s="116"/>
      <c r="AQ26" s="116"/>
      <c r="AR26" s="116"/>
      <c r="AS26" s="116"/>
      <c r="AT26" s="116"/>
      <c r="AU26" s="116"/>
      <c r="AV26" s="116"/>
      <c r="AW26" s="116"/>
      <c r="AX26" s="116"/>
      <c r="AY26" s="116"/>
      <c r="AZ26" s="116"/>
      <c r="BA26" s="116"/>
      <c r="BB26" s="116"/>
      <c r="BC26" s="116"/>
      <c r="BD26" s="116"/>
      <c r="BE26" s="116"/>
      <c r="BF26" s="116"/>
      <c r="BG26" s="116"/>
      <c r="BH26" s="116"/>
      <c r="BI26" s="116"/>
      <c r="BJ26" s="116"/>
      <c r="BK26" s="116"/>
      <c r="BL26" s="116"/>
      <c r="BM26" s="116"/>
      <c r="BN26" s="116"/>
      <c r="BO26" s="116"/>
      <c r="BP26" s="116"/>
      <c r="BQ26" s="116"/>
      <c r="BR26" s="116"/>
      <c r="BS26" s="116"/>
      <c r="BT26" s="116"/>
      <c r="BU26" s="116"/>
      <c r="BV26" s="116"/>
      <c r="BW26" s="116"/>
      <c r="BX26" s="116"/>
      <c r="BY26" s="116"/>
      <c r="BZ26" s="116"/>
      <c r="CA26" s="116"/>
      <c r="CB26" s="116"/>
      <c r="CC26" s="116"/>
      <c r="CD26" s="116"/>
      <c r="CE26" s="116"/>
      <c r="CF26" s="116"/>
      <c r="CG26" s="116"/>
      <c r="CH26" s="116"/>
      <c r="CI26" s="116"/>
      <c r="CJ26" s="116"/>
      <c r="CK26" s="116"/>
      <c r="CL26" s="116"/>
      <c r="CM26" s="116"/>
      <c r="CN26" s="116"/>
      <c r="CO26" s="116"/>
      <c r="CP26" s="116"/>
      <c r="CQ26" s="116"/>
      <c r="CR26" s="116"/>
      <c r="CS26" s="116"/>
      <c r="CT26" s="116"/>
      <c r="CU26" s="116"/>
      <c r="CV26" s="116"/>
      <c r="CW26" s="116"/>
      <c r="CX26" s="116"/>
      <c r="CY26" s="116"/>
      <c r="CZ26" s="116"/>
      <c r="DA26" s="116"/>
      <c r="DB26" s="116"/>
      <c r="DC26" s="116"/>
      <c r="DD26" s="116"/>
      <c r="DE26" s="116"/>
      <c r="DF26" s="116"/>
      <c r="DG26" s="116"/>
      <c r="DH26" s="116"/>
      <c r="DI26" s="116"/>
      <c r="DJ26" s="116"/>
      <c r="DK26" s="116"/>
      <c r="DL26" s="116"/>
      <c r="DM26" s="116"/>
      <c r="DN26" s="116"/>
      <c r="DO26" s="116"/>
      <c r="DP26" s="116"/>
      <c r="DQ26" s="116"/>
      <c r="DR26" s="116"/>
      <c r="DS26" s="116"/>
      <c r="DT26" s="116"/>
      <c r="DU26" s="116"/>
      <c r="DV26" s="116"/>
      <c r="DW26" s="116"/>
      <c r="DX26" s="116"/>
      <c r="DY26" s="116"/>
      <c r="DZ26" s="116"/>
      <c r="EA26" s="116"/>
      <c r="EB26" s="116"/>
      <c r="EC26" s="116"/>
      <c r="ED26" s="116"/>
      <c r="EE26" s="116"/>
      <c r="EF26" s="116"/>
      <c r="EG26" s="116"/>
      <c r="EH26" s="116"/>
      <c r="EI26" s="116"/>
      <c r="EJ26" s="116"/>
      <c r="EK26" s="116"/>
      <c r="EL26" s="116"/>
      <c r="EM26" s="116"/>
      <c r="EN26" s="116"/>
      <c r="EO26" s="116"/>
      <c r="EP26" s="116"/>
      <c r="EQ26" s="116"/>
      <c r="ER26" s="116"/>
      <c r="ES26" s="116"/>
      <c r="ET26" s="116"/>
      <c r="EU26" s="116"/>
      <c r="EV26" s="116"/>
      <c r="EW26" s="116"/>
      <c r="EX26" s="116"/>
      <c r="EY26" s="116"/>
      <c r="EZ26" s="116"/>
      <c r="FA26" s="116"/>
      <c r="FB26" s="116"/>
      <c r="FC26" s="116"/>
      <c r="FD26" s="116"/>
      <c r="FE26" s="116"/>
      <c r="FF26" s="116"/>
      <c r="FG26" s="116"/>
      <c r="FH26" s="116"/>
      <c r="FI26" s="116"/>
      <c r="FJ26" s="116"/>
      <c r="FK26" s="116"/>
      <c r="FL26" s="116"/>
      <c r="FM26" s="116"/>
      <c r="FN26" s="116"/>
      <c r="FO26" s="116"/>
      <c r="FP26" s="116"/>
      <c r="FQ26" s="116"/>
      <c r="FR26" s="116"/>
      <c r="FS26" s="116"/>
      <c r="FT26" s="116"/>
      <c r="FU26" s="116"/>
      <c r="FV26" s="116"/>
      <c r="FW26" s="116"/>
      <c r="FX26" s="116"/>
      <c r="FY26" s="116"/>
      <c r="FZ26" s="116"/>
      <c r="GA26" s="116"/>
      <c r="GB26" s="116"/>
      <c r="GC26" s="116"/>
      <c r="GD26" s="116"/>
      <c r="GE26" s="116"/>
      <c r="GF26" s="116"/>
      <c r="GG26" s="116"/>
      <c r="GH26" s="116"/>
      <c r="GI26" s="116"/>
      <c r="GJ26" s="116"/>
      <c r="GK26" s="116"/>
      <c r="GL26" s="116"/>
      <c r="GM26" s="116"/>
      <c r="GN26" s="116"/>
      <c r="GO26" s="116"/>
      <c r="GP26" s="116"/>
      <c r="GQ26" s="116"/>
      <c r="GR26" s="116"/>
      <c r="GS26" s="116"/>
      <c r="GT26" s="116"/>
      <c r="GU26" s="116"/>
      <c r="GV26" s="116"/>
      <c r="GW26" s="116"/>
      <c r="GX26" s="116"/>
      <c r="GY26" s="116"/>
      <c r="GZ26" s="116"/>
      <c r="HA26" s="116"/>
      <c r="HB26" s="116"/>
      <c r="HC26" s="116"/>
      <c r="HD26" s="116"/>
      <c r="HE26" s="116"/>
      <c r="HF26" s="116"/>
      <c r="HG26" s="116"/>
      <c r="HH26" s="116"/>
      <c r="HI26" s="116"/>
      <c r="HJ26" s="116"/>
      <c r="HK26" s="116"/>
      <c r="HL26" s="116"/>
      <c r="HM26" s="116"/>
      <c r="HN26" s="116"/>
      <c r="HO26" s="116"/>
      <c r="HP26" s="116"/>
      <c r="HQ26" s="116"/>
      <c r="HR26" s="116"/>
      <c r="HS26" s="116"/>
      <c r="HT26" s="116"/>
      <c r="HU26" s="116"/>
      <c r="HV26" s="116"/>
      <c r="HW26" s="116"/>
      <c r="HX26" s="116"/>
      <c r="HY26" s="116"/>
      <c r="HZ26" s="116"/>
      <c r="IA26" s="116"/>
      <c r="IB26" s="116"/>
      <c r="IC26" s="116"/>
      <c r="ID26" s="116"/>
      <c r="IE26" s="116"/>
      <c r="IF26" s="116"/>
      <c r="IG26" s="116"/>
      <c r="IH26" s="116"/>
      <c r="II26" s="116"/>
      <c r="IJ26" s="116"/>
      <c r="IK26" s="116"/>
      <c r="IL26" s="116"/>
      <c r="IM26" s="116"/>
      <c r="IN26" s="116"/>
      <c r="IO26" s="116"/>
      <c r="IP26" s="116"/>
      <c r="IQ26" s="116"/>
      <c r="IR26" s="116"/>
      <c r="IS26" s="116"/>
    </row>
    <row r="27" s="113" customFormat="1" ht="24" customHeight="1" spans="1:253">
      <c r="A27" s="119"/>
      <c r="B27" s="120"/>
      <c r="C27" s="121"/>
      <c r="D27" s="121"/>
      <c r="E27" s="121"/>
      <c r="F27" s="116"/>
      <c r="G27" s="116"/>
      <c r="H27" s="116"/>
      <c r="I27" s="116"/>
      <c r="J27" s="116"/>
      <c r="K27" s="116"/>
      <c r="L27" s="116"/>
      <c r="M27" s="116"/>
      <c r="N27" s="116"/>
      <c r="O27" s="116"/>
      <c r="P27" s="116"/>
      <c r="Q27" s="116"/>
      <c r="R27" s="116"/>
      <c r="S27" s="116"/>
      <c r="T27" s="116"/>
      <c r="U27" s="116"/>
      <c r="V27" s="116"/>
      <c r="W27" s="116"/>
      <c r="X27" s="116"/>
      <c r="Y27" s="116"/>
      <c r="Z27" s="116"/>
      <c r="AA27" s="116"/>
      <c r="AB27" s="116"/>
      <c r="AC27" s="116"/>
      <c r="AD27" s="116"/>
      <c r="AE27" s="116"/>
      <c r="AF27" s="116"/>
      <c r="AG27" s="116"/>
      <c r="AH27" s="116"/>
      <c r="AI27" s="116"/>
      <c r="AJ27" s="116"/>
      <c r="AK27" s="116"/>
      <c r="AL27" s="116"/>
      <c r="AM27" s="116"/>
      <c r="AN27" s="116"/>
      <c r="AO27" s="116"/>
      <c r="AP27" s="116"/>
      <c r="AQ27" s="116"/>
      <c r="AR27" s="116"/>
      <c r="AS27" s="116"/>
      <c r="AT27" s="116"/>
      <c r="AU27" s="116"/>
      <c r="AV27" s="116"/>
      <c r="AW27" s="116"/>
      <c r="AX27" s="116"/>
      <c r="AY27" s="116"/>
      <c r="AZ27" s="116"/>
      <c r="BA27" s="116"/>
      <c r="BB27" s="116"/>
      <c r="BC27" s="116"/>
      <c r="BD27" s="116"/>
      <c r="BE27" s="116"/>
      <c r="BF27" s="116"/>
      <c r="BG27" s="116"/>
      <c r="BH27" s="116"/>
      <c r="BI27" s="116"/>
      <c r="BJ27" s="116"/>
      <c r="BK27" s="116"/>
      <c r="BL27" s="116"/>
      <c r="BM27" s="116"/>
      <c r="BN27" s="116"/>
      <c r="BO27" s="116"/>
      <c r="BP27" s="116"/>
      <c r="BQ27" s="116"/>
      <c r="BR27" s="116"/>
      <c r="BS27" s="116"/>
      <c r="BT27" s="116"/>
      <c r="BU27" s="116"/>
      <c r="BV27" s="116"/>
      <c r="BW27" s="116"/>
      <c r="BX27" s="116"/>
      <c r="BY27" s="116"/>
      <c r="BZ27" s="116"/>
      <c r="CA27" s="116"/>
      <c r="CB27" s="116"/>
      <c r="CC27" s="116"/>
      <c r="CD27" s="116"/>
      <c r="CE27" s="116"/>
      <c r="CF27" s="116"/>
      <c r="CG27" s="116"/>
      <c r="CH27" s="116"/>
      <c r="CI27" s="116"/>
      <c r="CJ27" s="116"/>
      <c r="CK27" s="116"/>
      <c r="CL27" s="116"/>
      <c r="CM27" s="116"/>
      <c r="CN27" s="116"/>
      <c r="CO27" s="116"/>
      <c r="CP27" s="116"/>
      <c r="CQ27" s="116"/>
      <c r="CR27" s="116"/>
      <c r="CS27" s="116"/>
      <c r="CT27" s="116"/>
      <c r="CU27" s="116"/>
      <c r="CV27" s="116"/>
      <c r="CW27" s="116"/>
      <c r="CX27" s="116"/>
      <c r="CY27" s="116"/>
      <c r="CZ27" s="116"/>
      <c r="DA27" s="116"/>
      <c r="DB27" s="116"/>
      <c r="DC27" s="116"/>
      <c r="DD27" s="116"/>
      <c r="DE27" s="116"/>
      <c r="DF27" s="116"/>
      <c r="DG27" s="116"/>
      <c r="DH27" s="116"/>
      <c r="DI27" s="116"/>
      <c r="DJ27" s="116"/>
      <c r="DK27" s="116"/>
      <c r="DL27" s="116"/>
      <c r="DM27" s="116"/>
      <c r="DN27" s="116"/>
      <c r="DO27" s="116"/>
      <c r="DP27" s="116"/>
      <c r="DQ27" s="116"/>
      <c r="DR27" s="116"/>
      <c r="DS27" s="116"/>
      <c r="DT27" s="116"/>
      <c r="DU27" s="116"/>
      <c r="DV27" s="116"/>
      <c r="DW27" s="116"/>
      <c r="DX27" s="116"/>
      <c r="DY27" s="116"/>
      <c r="DZ27" s="116"/>
      <c r="EA27" s="116"/>
      <c r="EB27" s="116"/>
      <c r="EC27" s="116"/>
      <c r="ED27" s="116"/>
      <c r="EE27" s="116"/>
      <c r="EF27" s="116"/>
      <c r="EG27" s="116"/>
      <c r="EH27" s="116"/>
      <c r="EI27" s="116"/>
      <c r="EJ27" s="116"/>
      <c r="EK27" s="116"/>
      <c r="EL27" s="116"/>
      <c r="EM27" s="116"/>
      <c r="EN27" s="116"/>
      <c r="EO27" s="116"/>
      <c r="EP27" s="116"/>
      <c r="EQ27" s="116"/>
      <c r="ER27" s="116"/>
      <c r="ES27" s="116"/>
      <c r="ET27" s="116"/>
      <c r="EU27" s="116"/>
      <c r="EV27" s="116"/>
      <c r="EW27" s="116"/>
      <c r="EX27" s="116"/>
      <c r="EY27" s="116"/>
      <c r="EZ27" s="116"/>
      <c r="FA27" s="116"/>
      <c r="FB27" s="116"/>
      <c r="FC27" s="116"/>
      <c r="FD27" s="116"/>
      <c r="FE27" s="116"/>
      <c r="FF27" s="116"/>
      <c r="FG27" s="116"/>
      <c r="FH27" s="116"/>
      <c r="FI27" s="116"/>
      <c r="FJ27" s="116"/>
      <c r="FK27" s="116"/>
      <c r="FL27" s="116"/>
      <c r="FM27" s="116"/>
      <c r="FN27" s="116"/>
      <c r="FO27" s="116"/>
      <c r="FP27" s="116"/>
      <c r="FQ27" s="116"/>
      <c r="FR27" s="116"/>
      <c r="FS27" s="116"/>
      <c r="FT27" s="116"/>
      <c r="FU27" s="116"/>
      <c r="FV27" s="116"/>
      <c r="FW27" s="116"/>
      <c r="FX27" s="116"/>
      <c r="FY27" s="116"/>
      <c r="FZ27" s="116"/>
      <c r="GA27" s="116"/>
      <c r="GB27" s="116"/>
      <c r="GC27" s="116"/>
      <c r="GD27" s="116"/>
      <c r="GE27" s="116"/>
      <c r="GF27" s="116"/>
      <c r="GG27" s="116"/>
      <c r="GH27" s="116"/>
      <c r="GI27" s="116"/>
      <c r="GJ27" s="116"/>
      <c r="GK27" s="116"/>
      <c r="GL27" s="116"/>
      <c r="GM27" s="116"/>
      <c r="GN27" s="116"/>
      <c r="GO27" s="116"/>
      <c r="GP27" s="116"/>
      <c r="GQ27" s="116"/>
      <c r="GR27" s="116"/>
      <c r="GS27" s="116"/>
      <c r="GT27" s="116"/>
      <c r="GU27" s="116"/>
      <c r="GV27" s="116"/>
      <c r="GW27" s="116"/>
      <c r="GX27" s="116"/>
      <c r="GY27" s="116"/>
      <c r="GZ27" s="116"/>
      <c r="HA27" s="116"/>
      <c r="HB27" s="116"/>
      <c r="HC27" s="116"/>
      <c r="HD27" s="116"/>
      <c r="HE27" s="116"/>
      <c r="HF27" s="116"/>
      <c r="HG27" s="116"/>
      <c r="HH27" s="116"/>
      <c r="HI27" s="116"/>
      <c r="HJ27" s="116"/>
      <c r="HK27" s="116"/>
      <c r="HL27" s="116"/>
      <c r="HM27" s="116"/>
      <c r="HN27" s="116"/>
      <c r="HO27" s="116"/>
      <c r="HP27" s="116"/>
      <c r="HQ27" s="116"/>
      <c r="HR27" s="116"/>
      <c r="HS27" s="116"/>
      <c r="HT27" s="116"/>
      <c r="HU27" s="116"/>
      <c r="HV27" s="116"/>
      <c r="HW27" s="116"/>
      <c r="HX27" s="116"/>
      <c r="HY27" s="116"/>
      <c r="HZ27" s="116"/>
      <c r="IA27" s="116"/>
      <c r="IB27" s="116"/>
      <c r="IC27" s="116"/>
      <c r="ID27" s="116"/>
      <c r="IE27" s="116"/>
      <c r="IF27" s="116"/>
      <c r="IG27" s="116"/>
      <c r="IH27" s="116"/>
      <c r="II27" s="116"/>
      <c r="IJ27" s="116"/>
      <c r="IK27" s="116"/>
      <c r="IL27" s="116"/>
      <c r="IM27" s="116"/>
      <c r="IN27" s="116"/>
      <c r="IO27" s="116"/>
      <c r="IP27" s="116"/>
      <c r="IQ27" s="116"/>
      <c r="IR27" s="116"/>
      <c r="IS27" s="116"/>
    </row>
    <row r="28" s="113" customFormat="1" ht="24" customHeight="1" spans="1:253">
      <c r="A28" s="119">
        <v>2091202</v>
      </c>
      <c r="B28" s="120" t="s">
        <v>314</v>
      </c>
      <c r="C28" s="121"/>
      <c r="D28" s="121"/>
      <c r="E28" s="121"/>
      <c r="F28" s="116"/>
      <c r="G28" s="116"/>
      <c r="H28" s="116"/>
      <c r="I28" s="116"/>
      <c r="J28" s="116"/>
      <c r="K28" s="116"/>
      <c r="L28" s="116"/>
      <c r="M28" s="116"/>
      <c r="N28" s="116"/>
      <c r="O28" s="116"/>
      <c r="P28" s="116"/>
      <c r="Q28" s="116"/>
      <c r="R28" s="116"/>
      <c r="S28" s="116"/>
      <c r="T28" s="116"/>
      <c r="U28" s="116"/>
      <c r="V28" s="116"/>
      <c r="W28" s="116"/>
      <c r="X28" s="116"/>
      <c r="Y28" s="116"/>
      <c r="Z28" s="116"/>
      <c r="AA28" s="116"/>
      <c r="AB28" s="116"/>
      <c r="AC28" s="116"/>
      <c r="AD28" s="116"/>
      <c r="AE28" s="116"/>
      <c r="AF28" s="116"/>
      <c r="AG28" s="116"/>
      <c r="AH28" s="116"/>
      <c r="AI28" s="116"/>
      <c r="AJ28" s="116"/>
      <c r="AK28" s="116"/>
      <c r="AL28" s="116"/>
      <c r="AM28" s="116"/>
      <c r="AN28" s="116"/>
      <c r="AO28" s="116"/>
      <c r="AP28" s="116"/>
      <c r="AQ28" s="116"/>
      <c r="AR28" s="116"/>
      <c r="AS28" s="116"/>
      <c r="AT28" s="116"/>
      <c r="AU28" s="116"/>
      <c r="AV28" s="116"/>
      <c r="AW28" s="116"/>
      <c r="AX28" s="116"/>
      <c r="AY28" s="116"/>
      <c r="AZ28" s="116"/>
      <c r="BA28" s="116"/>
      <c r="BB28" s="116"/>
      <c r="BC28" s="116"/>
      <c r="BD28" s="116"/>
      <c r="BE28" s="116"/>
      <c r="BF28" s="116"/>
      <c r="BG28" s="116"/>
      <c r="BH28" s="116"/>
      <c r="BI28" s="116"/>
      <c r="BJ28" s="116"/>
      <c r="BK28" s="116"/>
      <c r="BL28" s="116"/>
      <c r="BM28" s="116"/>
      <c r="BN28" s="116"/>
      <c r="BO28" s="116"/>
      <c r="BP28" s="116"/>
      <c r="BQ28" s="116"/>
      <c r="BR28" s="116"/>
      <c r="BS28" s="116"/>
      <c r="BT28" s="116"/>
      <c r="BU28" s="116"/>
      <c r="BV28" s="116"/>
      <c r="BW28" s="116"/>
      <c r="BX28" s="116"/>
      <c r="BY28" s="116"/>
      <c r="BZ28" s="116"/>
      <c r="CA28" s="116"/>
      <c r="CB28" s="116"/>
      <c r="CC28" s="116"/>
      <c r="CD28" s="116"/>
      <c r="CE28" s="116"/>
      <c r="CF28" s="116"/>
      <c r="CG28" s="116"/>
      <c r="CH28" s="116"/>
      <c r="CI28" s="116"/>
      <c r="CJ28" s="116"/>
      <c r="CK28" s="116"/>
      <c r="CL28" s="116"/>
      <c r="CM28" s="116"/>
      <c r="CN28" s="116"/>
      <c r="CO28" s="116"/>
      <c r="CP28" s="116"/>
      <c r="CQ28" s="116"/>
      <c r="CR28" s="116"/>
      <c r="CS28" s="116"/>
      <c r="CT28" s="116"/>
      <c r="CU28" s="116"/>
      <c r="CV28" s="116"/>
      <c r="CW28" s="116"/>
      <c r="CX28" s="116"/>
      <c r="CY28" s="116"/>
      <c r="CZ28" s="116"/>
      <c r="DA28" s="116"/>
      <c r="DB28" s="116"/>
      <c r="DC28" s="116"/>
      <c r="DD28" s="116"/>
      <c r="DE28" s="116"/>
      <c r="DF28" s="116"/>
      <c r="DG28" s="116"/>
      <c r="DH28" s="116"/>
      <c r="DI28" s="116"/>
      <c r="DJ28" s="116"/>
      <c r="DK28" s="116"/>
      <c r="DL28" s="116"/>
      <c r="DM28" s="116"/>
      <c r="DN28" s="116"/>
      <c r="DO28" s="116"/>
      <c r="DP28" s="116"/>
      <c r="DQ28" s="116"/>
      <c r="DR28" s="116"/>
      <c r="DS28" s="116"/>
      <c r="DT28" s="116"/>
      <c r="DU28" s="116"/>
      <c r="DV28" s="116"/>
      <c r="DW28" s="116"/>
      <c r="DX28" s="116"/>
      <c r="DY28" s="116"/>
      <c r="DZ28" s="116"/>
      <c r="EA28" s="116"/>
      <c r="EB28" s="116"/>
      <c r="EC28" s="116"/>
      <c r="ED28" s="116"/>
      <c r="EE28" s="116"/>
      <c r="EF28" s="116"/>
      <c r="EG28" s="116"/>
      <c r="EH28" s="116"/>
      <c r="EI28" s="116"/>
      <c r="EJ28" s="116"/>
      <c r="EK28" s="116"/>
      <c r="EL28" s="116"/>
      <c r="EM28" s="116"/>
      <c r="EN28" s="116"/>
      <c r="EO28" s="116"/>
      <c r="EP28" s="116"/>
      <c r="EQ28" s="116"/>
      <c r="ER28" s="116"/>
      <c r="ES28" s="116"/>
      <c r="ET28" s="116"/>
      <c r="EU28" s="116"/>
      <c r="EV28" s="116"/>
      <c r="EW28" s="116"/>
      <c r="EX28" s="116"/>
      <c r="EY28" s="116"/>
      <c r="EZ28" s="116"/>
      <c r="FA28" s="116"/>
      <c r="FB28" s="116"/>
      <c r="FC28" s="116"/>
      <c r="FD28" s="116"/>
      <c r="FE28" s="116"/>
      <c r="FF28" s="116"/>
      <c r="FG28" s="116"/>
      <c r="FH28" s="116"/>
      <c r="FI28" s="116"/>
      <c r="FJ28" s="116"/>
      <c r="FK28" s="116"/>
      <c r="FL28" s="116"/>
      <c r="FM28" s="116"/>
      <c r="FN28" s="116"/>
      <c r="FO28" s="116"/>
      <c r="FP28" s="116"/>
      <c r="FQ28" s="116"/>
      <c r="FR28" s="116"/>
      <c r="FS28" s="116"/>
      <c r="FT28" s="116"/>
      <c r="FU28" s="116"/>
      <c r="FV28" s="116"/>
      <c r="FW28" s="116"/>
      <c r="FX28" s="116"/>
      <c r="FY28" s="116"/>
      <c r="FZ28" s="116"/>
      <c r="GA28" s="116"/>
      <c r="GB28" s="116"/>
      <c r="GC28" s="116"/>
      <c r="GD28" s="116"/>
      <c r="GE28" s="116"/>
      <c r="GF28" s="116"/>
      <c r="GG28" s="116"/>
      <c r="GH28" s="116"/>
      <c r="GI28" s="116"/>
      <c r="GJ28" s="116"/>
      <c r="GK28" s="116"/>
      <c r="GL28" s="116"/>
      <c r="GM28" s="116"/>
      <c r="GN28" s="116"/>
      <c r="GO28" s="116"/>
      <c r="GP28" s="116"/>
      <c r="GQ28" s="116"/>
      <c r="GR28" s="116"/>
      <c r="GS28" s="116"/>
      <c r="GT28" s="116"/>
      <c r="GU28" s="116"/>
      <c r="GV28" s="116"/>
      <c r="GW28" s="116"/>
      <c r="GX28" s="116"/>
      <c r="GY28" s="116"/>
      <c r="GZ28" s="116"/>
      <c r="HA28" s="116"/>
      <c r="HB28" s="116"/>
      <c r="HC28" s="116"/>
      <c r="HD28" s="116"/>
      <c r="HE28" s="116"/>
      <c r="HF28" s="116"/>
      <c r="HG28" s="116"/>
      <c r="HH28" s="116"/>
      <c r="HI28" s="116"/>
      <c r="HJ28" s="116"/>
      <c r="HK28" s="116"/>
      <c r="HL28" s="116"/>
      <c r="HM28" s="116"/>
      <c r="HN28" s="116"/>
      <c r="HO28" s="116"/>
      <c r="HP28" s="116"/>
      <c r="HQ28" s="116"/>
      <c r="HR28" s="116"/>
      <c r="HS28" s="116"/>
      <c r="HT28" s="116"/>
      <c r="HU28" s="116"/>
      <c r="HV28" s="116"/>
      <c r="HW28" s="116"/>
      <c r="HX28" s="116"/>
      <c r="HY28" s="116"/>
      <c r="HZ28" s="116"/>
      <c r="IA28" s="116"/>
      <c r="IB28" s="116"/>
      <c r="IC28" s="116"/>
      <c r="ID28" s="116"/>
      <c r="IE28" s="116"/>
      <c r="IF28" s="116"/>
      <c r="IG28" s="116"/>
      <c r="IH28" s="116"/>
      <c r="II28" s="116"/>
      <c r="IJ28" s="116"/>
      <c r="IK28" s="116"/>
      <c r="IL28" s="116"/>
      <c r="IM28" s="116"/>
      <c r="IN28" s="116"/>
      <c r="IO28" s="116"/>
      <c r="IP28" s="116"/>
      <c r="IQ28" s="116"/>
      <c r="IR28" s="116"/>
      <c r="IS28" s="116"/>
    </row>
    <row r="29" s="113" customFormat="1" ht="24" customHeight="1" spans="1:253">
      <c r="A29" s="119"/>
      <c r="B29" s="120"/>
      <c r="C29" s="121"/>
      <c r="D29" s="121"/>
      <c r="E29" s="121"/>
      <c r="F29" s="116"/>
      <c r="G29" s="116"/>
      <c r="H29" s="116"/>
      <c r="I29" s="116"/>
      <c r="J29" s="116"/>
      <c r="K29" s="116"/>
      <c r="L29" s="116"/>
      <c r="M29" s="116"/>
      <c r="N29" s="116"/>
      <c r="O29" s="116"/>
      <c r="P29" s="116"/>
      <c r="Q29" s="116"/>
      <c r="R29" s="116"/>
      <c r="S29" s="116"/>
      <c r="T29" s="116"/>
      <c r="U29" s="116"/>
      <c r="V29" s="116"/>
      <c r="W29" s="116"/>
      <c r="X29" s="116"/>
      <c r="Y29" s="116"/>
      <c r="Z29" s="116"/>
      <c r="AA29" s="116"/>
      <c r="AB29" s="116"/>
      <c r="AC29" s="116"/>
      <c r="AD29" s="116"/>
      <c r="AE29" s="116"/>
      <c r="AF29" s="116"/>
      <c r="AG29" s="116"/>
      <c r="AH29" s="116"/>
      <c r="AI29" s="116"/>
      <c r="AJ29" s="116"/>
      <c r="AK29" s="116"/>
      <c r="AL29" s="116"/>
      <c r="AM29" s="116"/>
      <c r="AN29" s="116"/>
      <c r="AO29" s="116"/>
      <c r="AP29" s="116"/>
      <c r="AQ29" s="116"/>
      <c r="AR29" s="116"/>
      <c r="AS29" s="116"/>
      <c r="AT29" s="116"/>
      <c r="AU29" s="116"/>
      <c r="AV29" s="116"/>
      <c r="AW29" s="116"/>
      <c r="AX29" s="116"/>
      <c r="AY29" s="116"/>
      <c r="AZ29" s="116"/>
      <c r="BA29" s="116"/>
      <c r="BB29" s="116"/>
      <c r="BC29" s="116"/>
      <c r="BD29" s="116"/>
      <c r="BE29" s="116"/>
      <c r="BF29" s="116"/>
      <c r="BG29" s="116"/>
      <c r="BH29" s="116"/>
      <c r="BI29" s="116"/>
      <c r="BJ29" s="116"/>
      <c r="BK29" s="116"/>
      <c r="BL29" s="116"/>
      <c r="BM29" s="116"/>
      <c r="BN29" s="116"/>
      <c r="BO29" s="116"/>
      <c r="BP29" s="116"/>
      <c r="BQ29" s="116"/>
      <c r="BR29" s="116"/>
      <c r="BS29" s="116"/>
      <c r="BT29" s="116"/>
      <c r="BU29" s="116"/>
      <c r="BV29" s="116"/>
      <c r="BW29" s="116"/>
      <c r="BX29" s="116"/>
      <c r="BY29" s="116"/>
      <c r="BZ29" s="116"/>
      <c r="CA29" s="116"/>
      <c r="CB29" s="116"/>
      <c r="CC29" s="116"/>
      <c r="CD29" s="116"/>
      <c r="CE29" s="116"/>
      <c r="CF29" s="116"/>
      <c r="CG29" s="116"/>
      <c r="CH29" s="116"/>
      <c r="CI29" s="116"/>
      <c r="CJ29" s="116"/>
      <c r="CK29" s="116"/>
      <c r="CL29" s="116"/>
      <c r="CM29" s="116"/>
      <c r="CN29" s="116"/>
      <c r="CO29" s="116"/>
      <c r="CP29" s="116"/>
      <c r="CQ29" s="116"/>
      <c r="CR29" s="116"/>
      <c r="CS29" s="116"/>
      <c r="CT29" s="116"/>
      <c r="CU29" s="116"/>
      <c r="CV29" s="116"/>
      <c r="CW29" s="116"/>
      <c r="CX29" s="116"/>
      <c r="CY29" s="116"/>
      <c r="CZ29" s="116"/>
      <c r="DA29" s="116"/>
      <c r="DB29" s="116"/>
      <c r="DC29" s="116"/>
      <c r="DD29" s="116"/>
      <c r="DE29" s="116"/>
      <c r="DF29" s="116"/>
      <c r="DG29" s="116"/>
      <c r="DH29" s="116"/>
      <c r="DI29" s="116"/>
      <c r="DJ29" s="116"/>
      <c r="DK29" s="116"/>
      <c r="DL29" s="116"/>
      <c r="DM29" s="116"/>
      <c r="DN29" s="116"/>
      <c r="DO29" s="116"/>
      <c r="DP29" s="116"/>
      <c r="DQ29" s="116"/>
      <c r="DR29" s="116"/>
      <c r="DS29" s="116"/>
      <c r="DT29" s="116"/>
      <c r="DU29" s="116"/>
      <c r="DV29" s="116"/>
      <c r="DW29" s="116"/>
      <c r="DX29" s="116"/>
      <c r="DY29" s="116"/>
      <c r="DZ29" s="116"/>
      <c r="EA29" s="116"/>
      <c r="EB29" s="116"/>
      <c r="EC29" s="116"/>
      <c r="ED29" s="116"/>
      <c r="EE29" s="116"/>
      <c r="EF29" s="116"/>
      <c r="EG29" s="116"/>
      <c r="EH29" s="116"/>
      <c r="EI29" s="116"/>
      <c r="EJ29" s="116"/>
      <c r="EK29" s="116"/>
      <c r="EL29" s="116"/>
      <c r="EM29" s="116"/>
      <c r="EN29" s="116"/>
      <c r="EO29" s="116"/>
      <c r="EP29" s="116"/>
      <c r="EQ29" s="116"/>
      <c r="ER29" s="116"/>
      <c r="ES29" s="116"/>
      <c r="ET29" s="116"/>
      <c r="EU29" s="116"/>
      <c r="EV29" s="116"/>
      <c r="EW29" s="116"/>
      <c r="EX29" s="116"/>
      <c r="EY29" s="116"/>
      <c r="EZ29" s="116"/>
      <c r="FA29" s="116"/>
      <c r="FB29" s="116"/>
      <c r="FC29" s="116"/>
      <c r="FD29" s="116"/>
      <c r="FE29" s="116"/>
      <c r="FF29" s="116"/>
      <c r="FG29" s="116"/>
      <c r="FH29" s="116"/>
      <c r="FI29" s="116"/>
      <c r="FJ29" s="116"/>
      <c r="FK29" s="116"/>
      <c r="FL29" s="116"/>
      <c r="FM29" s="116"/>
      <c r="FN29" s="116"/>
      <c r="FO29" s="116"/>
      <c r="FP29" s="116"/>
      <c r="FQ29" s="116"/>
      <c r="FR29" s="116"/>
      <c r="FS29" s="116"/>
      <c r="FT29" s="116"/>
      <c r="FU29" s="116"/>
      <c r="FV29" s="116"/>
      <c r="FW29" s="116"/>
      <c r="FX29" s="116"/>
      <c r="FY29" s="116"/>
      <c r="FZ29" s="116"/>
      <c r="GA29" s="116"/>
      <c r="GB29" s="116"/>
      <c r="GC29" s="116"/>
      <c r="GD29" s="116"/>
      <c r="GE29" s="116"/>
      <c r="GF29" s="116"/>
      <c r="GG29" s="116"/>
      <c r="GH29" s="116"/>
      <c r="GI29" s="116"/>
      <c r="GJ29" s="116"/>
      <c r="GK29" s="116"/>
      <c r="GL29" s="116"/>
      <c r="GM29" s="116"/>
      <c r="GN29" s="116"/>
      <c r="GO29" s="116"/>
      <c r="GP29" s="116"/>
      <c r="GQ29" s="116"/>
      <c r="GR29" s="116"/>
      <c r="GS29" s="116"/>
      <c r="GT29" s="116"/>
      <c r="GU29" s="116"/>
      <c r="GV29" s="116"/>
      <c r="GW29" s="116"/>
      <c r="GX29" s="116"/>
      <c r="GY29" s="116"/>
      <c r="GZ29" s="116"/>
      <c r="HA29" s="116"/>
      <c r="HB29" s="116"/>
      <c r="HC29" s="116"/>
      <c r="HD29" s="116"/>
      <c r="HE29" s="116"/>
      <c r="HF29" s="116"/>
      <c r="HG29" s="116"/>
      <c r="HH29" s="116"/>
      <c r="HI29" s="116"/>
      <c r="HJ29" s="116"/>
      <c r="HK29" s="116"/>
      <c r="HL29" s="116"/>
      <c r="HM29" s="116"/>
      <c r="HN29" s="116"/>
      <c r="HO29" s="116"/>
      <c r="HP29" s="116"/>
      <c r="HQ29" s="116"/>
      <c r="HR29" s="116"/>
      <c r="HS29" s="116"/>
      <c r="HT29" s="116"/>
      <c r="HU29" s="116"/>
      <c r="HV29" s="116"/>
      <c r="HW29" s="116"/>
      <c r="HX29" s="116"/>
      <c r="HY29" s="116"/>
      <c r="HZ29" s="116"/>
      <c r="IA29" s="116"/>
      <c r="IB29" s="116"/>
      <c r="IC29" s="116"/>
      <c r="ID29" s="116"/>
      <c r="IE29" s="116"/>
      <c r="IF29" s="116"/>
      <c r="IG29" s="116"/>
      <c r="IH29" s="116"/>
      <c r="II29" s="116"/>
      <c r="IJ29" s="116"/>
      <c r="IK29" s="116"/>
      <c r="IL29" s="116"/>
      <c r="IM29" s="116"/>
      <c r="IN29" s="116"/>
      <c r="IO29" s="116"/>
      <c r="IP29" s="116"/>
      <c r="IQ29" s="116"/>
      <c r="IR29" s="116"/>
      <c r="IS29" s="116"/>
    </row>
    <row r="30" s="113" customFormat="1" ht="24" customHeight="1" spans="1:253">
      <c r="A30" s="119">
        <v>20904</v>
      </c>
      <c r="B30" s="120" t="s">
        <v>315</v>
      </c>
      <c r="C30" s="121"/>
      <c r="D30" s="121"/>
      <c r="E30" s="121"/>
      <c r="F30" s="116"/>
      <c r="G30" s="116"/>
      <c r="H30" s="116"/>
      <c r="I30" s="116"/>
      <c r="J30" s="116"/>
      <c r="K30" s="116"/>
      <c r="L30" s="116"/>
      <c r="M30" s="116"/>
      <c r="N30" s="116"/>
      <c r="O30" s="116"/>
      <c r="P30" s="116"/>
      <c r="Q30" s="116"/>
      <c r="R30" s="116"/>
      <c r="S30" s="116"/>
      <c r="T30" s="116"/>
      <c r="U30" s="116"/>
      <c r="V30" s="116"/>
      <c r="W30" s="116"/>
      <c r="X30" s="116"/>
      <c r="Y30" s="116"/>
      <c r="Z30" s="116"/>
      <c r="AA30" s="116"/>
      <c r="AB30" s="116"/>
      <c r="AC30" s="116"/>
      <c r="AD30" s="116"/>
      <c r="AE30" s="116"/>
      <c r="AF30" s="116"/>
      <c r="AG30" s="116"/>
      <c r="AH30" s="116"/>
      <c r="AI30" s="116"/>
      <c r="AJ30" s="116"/>
      <c r="AK30" s="116"/>
      <c r="AL30" s="116"/>
      <c r="AM30" s="116"/>
      <c r="AN30" s="116"/>
      <c r="AO30" s="116"/>
      <c r="AP30" s="116"/>
      <c r="AQ30" s="116"/>
      <c r="AR30" s="116"/>
      <c r="AS30" s="116"/>
      <c r="AT30" s="116"/>
      <c r="AU30" s="116"/>
      <c r="AV30" s="116"/>
      <c r="AW30" s="116"/>
      <c r="AX30" s="116"/>
      <c r="AY30" s="116"/>
      <c r="AZ30" s="116"/>
      <c r="BA30" s="116"/>
      <c r="BB30" s="116"/>
      <c r="BC30" s="116"/>
      <c r="BD30" s="116"/>
      <c r="BE30" s="116"/>
      <c r="BF30" s="116"/>
      <c r="BG30" s="116"/>
      <c r="BH30" s="116"/>
      <c r="BI30" s="116"/>
      <c r="BJ30" s="116"/>
      <c r="BK30" s="116"/>
      <c r="BL30" s="116"/>
      <c r="BM30" s="116"/>
      <c r="BN30" s="116"/>
      <c r="BO30" s="116"/>
      <c r="BP30" s="116"/>
      <c r="BQ30" s="116"/>
      <c r="BR30" s="116"/>
      <c r="BS30" s="116"/>
      <c r="BT30" s="116"/>
      <c r="BU30" s="116"/>
      <c r="BV30" s="116"/>
      <c r="BW30" s="116"/>
      <c r="BX30" s="116"/>
      <c r="BY30" s="116"/>
      <c r="BZ30" s="116"/>
      <c r="CA30" s="116"/>
      <c r="CB30" s="116"/>
      <c r="CC30" s="116"/>
      <c r="CD30" s="116"/>
      <c r="CE30" s="116"/>
      <c r="CF30" s="116"/>
      <c r="CG30" s="116"/>
      <c r="CH30" s="116"/>
      <c r="CI30" s="116"/>
      <c r="CJ30" s="116"/>
      <c r="CK30" s="116"/>
      <c r="CL30" s="116"/>
      <c r="CM30" s="116"/>
      <c r="CN30" s="116"/>
      <c r="CO30" s="116"/>
      <c r="CP30" s="116"/>
      <c r="CQ30" s="116"/>
      <c r="CR30" s="116"/>
      <c r="CS30" s="116"/>
      <c r="CT30" s="116"/>
      <c r="CU30" s="116"/>
      <c r="CV30" s="116"/>
      <c r="CW30" s="116"/>
      <c r="CX30" s="116"/>
      <c r="CY30" s="116"/>
      <c r="CZ30" s="116"/>
      <c r="DA30" s="116"/>
      <c r="DB30" s="116"/>
      <c r="DC30" s="116"/>
      <c r="DD30" s="116"/>
      <c r="DE30" s="116"/>
      <c r="DF30" s="116"/>
      <c r="DG30" s="116"/>
      <c r="DH30" s="116"/>
      <c r="DI30" s="116"/>
      <c r="DJ30" s="116"/>
      <c r="DK30" s="116"/>
      <c r="DL30" s="116"/>
      <c r="DM30" s="116"/>
      <c r="DN30" s="116"/>
      <c r="DO30" s="116"/>
      <c r="DP30" s="116"/>
      <c r="DQ30" s="116"/>
      <c r="DR30" s="116"/>
      <c r="DS30" s="116"/>
      <c r="DT30" s="116"/>
      <c r="DU30" s="116"/>
      <c r="DV30" s="116"/>
      <c r="DW30" s="116"/>
      <c r="DX30" s="116"/>
      <c r="DY30" s="116"/>
      <c r="DZ30" s="116"/>
      <c r="EA30" s="116"/>
      <c r="EB30" s="116"/>
      <c r="EC30" s="116"/>
      <c r="ED30" s="116"/>
      <c r="EE30" s="116"/>
      <c r="EF30" s="116"/>
      <c r="EG30" s="116"/>
      <c r="EH30" s="116"/>
      <c r="EI30" s="116"/>
      <c r="EJ30" s="116"/>
      <c r="EK30" s="116"/>
      <c r="EL30" s="116"/>
      <c r="EM30" s="116"/>
      <c r="EN30" s="116"/>
      <c r="EO30" s="116"/>
      <c r="EP30" s="116"/>
      <c r="EQ30" s="116"/>
      <c r="ER30" s="116"/>
      <c r="ES30" s="116"/>
      <c r="ET30" s="116"/>
      <c r="EU30" s="116"/>
      <c r="EV30" s="116"/>
      <c r="EW30" s="116"/>
      <c r="EX30" s="116"/>
      <c r="EY30" s="116"/>
      <c r="EZ30" s="116"/>
      <c r="FA30" s="116"/>
      <c r="FB30" s="116"/>
      <c r="FC30" s="116"/>
      <c r="FD30" s="116"/>
      <c r="FE30" s="116"/>
      <c r="FF30" s="116"/>
      <c r="FG30" s="116"/>
      <c r="FH30" s="116"/>
      <c r="FI30" s="116"/>
      <c r="FJ30" s="116"/>
      <c r="FK30" s="116"/>
      <c r="FL30" s="116"/>
      <c r="FM30" s="116"/>
      <c r="FN30" s="116"/>
      <c r="FO30" s="116"/>
      <c r="FP30" s="116"/>
      <c r="FQ30" s="116"/>
      <c r="FR30" s="116"/>
      <c r="FS30" s="116"/>
      <c r="FT30" s="116"/>
      <c r="FU30" s="116"/>
      <c r="FV30" s="116"/>
      <c r="FW30" s="116"/>
      <c r="FX30" s="116"/>
      <c r="FY30" s="116"/>
      <c r="FZ30" s="116"/>
      <c r="GA30" s="116"/>
      <c r="GB30" s="116"/>
      <c r="GC30" s="116"/>
      <c r="GD30" s="116"/>
      <c r="GE30" s="116"/>
      <c r="GF30" s="116"/>
      <c r="GG30" s="116"/>
      <c r="GH30" s="116"/>
      <c r="GI30" s="116"/>
      <c r="GJ30" s="116"/>
      <c r="GK30" s="116"/>
      <c r="GL30" s="116"/>
      <c r="GM30" s="116"/>
      <c r="GN30" s="116"/>
      <c r="GO30" s="116"/>
      <c r="GP30" s="116"/>
      <c r="GQ30" s="116"/>
      <c r="GR30" s="116"/>
      <c r="GS30" s="116"/>
      <c r="GT30" s="116"/>
      <c r="GU30" s="116"/>
      <c r="GV30" s="116"/>
      <c r="GW30" s="116"/>
      <c r="GX30" s="116"/>
      <c r="GY30" s="116"/>
      <c r="GZ30" s="116"/>
      <c r="HA30" s="116"/>
      <c r="HB30" s="116"/>
      <c r="HC30" s="116"/>
      <c r="HD30" s="116"/>
      <c r="HE30" s="116"/>
      <c r="HF30" s="116"/>
      <c r="HG30" s="116"/>
      <c r="HH30" s="116"/>
      <c r="HI30" s="116"/>
      <c r="HJ30" s="116"/>
      <c r="HK30" s="116"/>
      <c r="HL30" s="116"/>
      <c r="HM30" s="116"/>
      <c r="HN30" s="116"/>
      <c r="HO30" s="116"/>
      <c r="HP30" s="116"/>
      <c r="HQ30" s="116"/>
      <c r="HR30" s="116"/>
      <c r="HS30" s="116"/>
      <c r="HT30" s="116"/>
      <c r="HU30" s="116"/>
      <c r="HV30" s="116"/>
      <c r="HW30" s="116"/>
      <c r="HX30" s="116"/>
      <c r="HY30" s="116"/>
      <c r="HZ30" s="116"/>
      <c r="IA30" s="116"/>
      <c r="IB30" s="116"/>
      <c r="IC30" s="116"/>
      <c r="ID30" s="116"/>
      <c r="IE30" s="116"/>
      <c r="IF30" s="116"/>
      <c r="IG30" s="116"/>
      <c r="IH30" s="116"/>
      <c r="II30" s="116"/>
      <c r="IJ30" s="116"/>
      <c r="IK30" s="116"/>
      <c r="IL30" s="116"/>
      <c r="IM30" s="116"/>
      <c r="IN30" s="116"/>
      <c r="IO30" s="116"/>
      <c r="IP30" s="116"/>
      <c r="IQ30" s="116"/>
      <c r="IR30" s="116"/>
      <c r="IS30" s="116"/>
    </row>
    <row r="31" s="113" customFormat="1" ht="24" customHeight="1" spans="1:5">
      <c r="A31" s="119"/>
      <c r="B31" s="120"/>
      <c r="C31" s="121"/>
      <c r="D31" s="121"/>
      <c r="E31" s="121"/>
    </row>
    <row r="32" s="113" customFormat="1" ht="24" customHeight="1" spans="1:5">
      <c r="A32" s="119">
        <v>2090401</v>
      </c>
      <c r="B32" s="120" t="s">
        <v>316</v>
      </c>
      <c r="C32" s="121"/>
      <c r="D32" s="121"/>
      <c r="E32" s="121"/>
    </row>
    <row r="33" s="113" customFormat="1" ht="24" customHeight="1" spans="1:5">
      <c r="A33" s="119"/>
      <c r="B33" s="120"/>
      <c r="C33" s="121"/>
      <c r="D33" s="121"/>
      <c r="E33" s="121"/>
    </row>
    <row r="34" s="113" customFormat="1" ht="24" customHeight="1" spans="1:5">
      <c r="A34" s="119">
        <v>20902</v>
      </c>
      <c r="B34" s="120" t="s">
        <v>317</v>
      </c>
      <c r="C34" s="121"/>
      <c r="D34" s="121"/>
      <c r="E34" s="121"/>
    </row>
    <row r="35" s="113" customFormat="1" ht="24" customHeight="1" spans="1:5">
      <c r="A35" s="119"/>
      <c r="B35" s="120"/>
      <c r="C35" s="121"/>
      <c r="D35" s="121"/>
      <c r="E35" s="121"/>
    </row>
    <row r="36" s="113" customFormat="1" ht="24" customHeight="1" spans="1:5">
      <c r="A36" s="119">
        <v>2090201</v>
      </c>
      <c r="B36" s="120" t="s">
        <v>318</v>
      </c>
      <c r="C36" s="121"/>
      <c r="D36" s="121"/>
      <c r="E36" s="121"/>
    </row>
    <row r="37" s="113" customFormat="1" ht="24" customHeight="1" spans="1:5">
      <c r="A37" s="119"/>
      <c r="B37" s="120"/>
      <c r="C37" s="121"/>
      <c r="D37" s="121"/>
      <c r="E37" s="121"/>
    </row>
    <row r="38" s="113" customFormat="1" ht="24" customHeight="1" spans="1:5">
      <c r="A38" s="119">
        <v>209</v>
      </c>
      <c r="B38" s="120" t="s">
        <v>302</v>
      </c>
      <c r="C38" s="121"/>
      <c r="D38" s="121"/>
      <c r="E38" s="122"/>
    </row>
    <row r="40" s="113" customFormat="1" ht="22.5" customHeight="1" spans="1:253">
      <c r="A40" s="125" t="s">
        <v>297</v>
      </c>
      <c r="B40" s="127"/>
      <c r="C40" s="116"/>
      <c r="D40" s="116"/>
      <c r="E40" s="116"/>
      <c r="F40" s="116"/>
      <c r="G40" s="116"/>
      <c r="H40" s="116"/>
      <c r="I40" s="116"/>
      <c r="J40" s="116"/>
      <c r="K40" s="116"/>
      <c r="L40" s="116"/>
      <c r="M40" s="116"/>
      <c r="N40" s="116"/>
      <c r="O40" s="116"/>
      <c r="P40" s="116"/>
      <c r="Q40" s="116"/>
      <c r="R40" s="116"/>
      <c r="S40" s="116"/>
      <c r="T40" s="116"/>
      <c r="U40" s="116"/>
      <c r="V40" s="116"/>
      <c r="W40" s="116"/>
      <c r="X40" s="116"/>
      <c r="Y40" s="116"/>
      <c r="Z40" s="116"/>
      <c r="AA40" s="116"/>
      <c r="AB40" s="116"/>
      <c r="AC40" s="116"/>
      <c r="AD40" s="116"/>
      <c r="AE40" s="116"/>
      <c r="AF40" s="116"/>
      <c r="AG40" s="116"/>
      <c r="AH40" s="116"/>
      <c r="AI40" s="116"/>
      <c r="AJ40" s="116"/>
      <c r="AK40" s="116"/>
      <c r="AL40" s="116"/>
      <c r="AM40" s="116"/>
      <c r="AN40" s="116"/>
      <c r="AO40" s="116"/>
      <c r="AP40" s="116"/>
      <c r="AQ40" s="116"/>
      <c r="AR40" s="116"/>
      <c r="AS40" s="116"/>
      <c r="AT40" s="116"/>
      <c r="AU40" s="116"/>
      <c r="AV40" s="116"/>
      <c r="AW40" s="116"/>
      <c r="AX40" s="116"/>
      <c r="AY40" s="116"/>
      <c r="AZ40" s="116"/>
      <c r="BA40" s="116"/>
      <c r="BB40" s="116"/>
      <c r="BC40" s="116"/>
      <c r="BD40" s="116"/>
      <c r="BE40" s="116"/>
      <c r="BF40" s="116"/>
      <c r="BG40" s="116"/>
      <c r="BH40" s="116"/>
      <c r="BI40" s="116"/>
      <c r="BJ40" s="116"/>
      <c r="BK40" s="116"/>
      <c r="BL40" s="116"/>
      <c r="BM40" s="116"/>
      <c r="BN40" s="116"/>
      <c r="BO40" s="116"/>
      <c r="BP40" s="116"/>
      <c r="BQ40" s="116"/>
      <c r="BR40" s="116"/>
      <c r="BS40" s="116"/>
      <c r="BT40" s="116"/>
      <c r="BU40" s="116"/>
      <c r="BV40" s="116"/>
      <c r="BW40" s="116"/>
      <c r="BX40" s="116"/>
      <c r="BY40" s="116"/>
      <c r="BZ40" s="116"/>
      <c r="CA40" s="116"/>
      <c r="CB40" s="116"/>
      <c r="CC40" s="116"/>
      <c r="CD40" s="116"/>
      <c r="CE40" s="116"/>
      <c r="CF40" s="116"/>
      <c r="CG40" s="116"/>
      <c r="CH40" s="116"/>
      <c r="CI40" s="116"/>
      <c r="CJ40" s="116"/>
      <c r="CK40" s="116"/>
      <c r="CL40" s="116"/>
      <c r="CM40" s="116"/>
      <c r="CN40" s="116"/>
      <c r="CO40" s="116"/>
      <c r="CP40" s="116"/>
      <c r="CQ40" s="116"/>
      <c r="CR40" s="116"/>
      <c r="CS40" s="116"/>
      <c r="CT40" s="116"/>
      <c r="CU40" s="116"/>
      <c r="CV40" s="116"/>
      <c r="CW40" s="116"/>
      <c r="CX40" s="116"/>
      <c r="CY40" s="116"/>
      <c r="CZ40" s="116"/>
      <c r="DA40" s="116"/>
      <c r="DB40" s="116"/>
      <c r="DC40" s="116"/>
      <c r="DD40" s="116"/>
      <c r="DE40" s="116"/>
      <c r="DF40" s="116"/>
      <c r="DG40" s="116"/>
      <c r="DH40" s="116"/>
      <c r="DI40" s="116"/>
      <c r="DJ40" s="116"/>
      <c r="DK40" s="116"/>
      <c r="DL40" s="116"/>
      <c r="DM40" s="116"/>
      <c r="DN40" s="116"/>
      <c r="DO40" s="116"/>
      <c r="DP40" s="116"/>
      <c r="DQ40" s="116"/>
      <c r="DR40" s="116"/>
      <c r="DS40" s="116"/>
      <c r="DT40" s="116"/>
      <c r="DU40" s="116"/>
      <c r="DV40" s="116"/>
      <c r="DW40" s="116"/>
      <c r="DX40" s="116"/>
      <c r="DY40" s="116"/>
      <c r="DZ40" s="116"/>
      <c r="EA40" s="116"/>
      <c r="EB40" s="116"/>
      <c r="EC40" s="116"/>
      <c r="ED40" s="116"/>
      <c r="EE40" s="116"/>
      <c r="EF40" s="116"/>
      <c r="EG40" s="116"/>
      <c r="EH40" s="116"/>
      <c r="EI40" s="116"/>
      <c r="EJ40" s="116"/>
      <c r="EK40" s="116"/>
      <c r="EL40" s="116"/>
      <c r="EM40" s="116"/>
      <c r="EN40" s="116"/>
      <c r="EO40" s="116"/>
      <c r="EP40" s="116"/>
      <c r="EQ40" s="116"/>
      <c r="ER40" s="116"/>
      <c r="ES40" s="116"/>
      <c r="ET40" s="116"/>
      <c r="EU40" s="116"/>
      <c r="EV40" s="116"/>
      <c r="EW40" s="116"/>
      <c r="EX40" s="116"/>
      <c r="EY40" s="116"/>
      <c r="EZ40" s="116"/>
      <c r="FA40" s="116"/>
      <c r="FB40" s="116"/>
      <c r="FC40" s="116"/>
      <c r="FD40" s="116"/>
      <c r="FE40" s="116"/>
      <c r="FF40" s="116"/>
      <c r="FG40" s="116"/>
      <c r="FH40" s="116"/>
      <c r="FI40" s="116"/>
      <c r="FJ40" s="116"/>
      <c r="FK40" s="116"/>
      <c r="FL40" s="116"/>
      <c r="FM40" s="116"/>
      <c r="FN40" s="116"/>
      <c r="FO40" s="116"/>
      <c r="FP40" s="116"/>
      <c r="FQ40" s="116"/>
      <c r="FR40" s="116"/>
      <c r="FS40" s="116"/>
      <c r="FT40" s="116"/>
      <c r="FU40" s="116"/>
      <c r="FV40" s="116"/>
      <c r="FW40" s="116"/>
      <c r="FX40" s="116"/>
      <c r="FY40" s="116"/>
      <c r="FZ40" s="116"/>
      <c r="GA40" s="116"/>
      <c r="GB40" s="116"/>
      <c r="GC40" s="116"/>
      <c r="GD40" s="116"/>
      <c r="GE40" s="116"/>
      <c r="GF40" s="116"/>
      <c r="GG40" s="116"/>
      <c r="GH40" s="116"/>
      <c r="GI40" s="116"/>
      <c r="GJ40" s="116"/>
      <c r="GK40" s="116"/>
      <c r="GL40" s="116"/>
      <c r="GM40" s="116"/>
      <c r="GN40" s="116"/>
      <c r="GO40" s="116"/>
      <c r="GP40" s="116"/>
      <c r="GQ40" s="116"/>
      <c r="GR40" s="116"/>
      <c r="GS40" s="116"/>
      <c r="GT40" s="116"/>
      <c r="GU40" s="116"/>
      <c r="GV40" s="116"/>
      <c r="GW40" s="116"/>
      <c r="GX40" s="116"/>
      <c r="GY40" s="116"/>
      <c r="GZ40" s="116"/>
      <c r="HA40" s="116"/>
      <c r="HB40" s="116"/>
      <c r="HC40" s="116"/>
      <c r="HD40" s="116"/>
      <c r="HE40" s="116"/>
      <c r="HF40" s="116"/>
      <c r="HG40" s="116"/>
      <c r="HH40" s="116"/>
      <c r="HI40" s="116"/>
      <c r="HJ40" s="116"/>
      <c r="HK40" s="116"/>
      <c r="HL40" s="116"/>
      <c r="HM40" s="116"/>
      <c r="HN40" s="116"/>
      <c r="HO40" s="116"/>
      <c r="HP40" s="116"/>
      <c r="HQ40" s="116"/>
      <c r="HR40" s="116"/>
      <c r="HS40" s="116"/>
      <c r="HT40" s="116"/>
      <c r="HU40" s="116"/>
      <c r="HV40" s="116"/>
      <c r="HW40" s="116"/>
      <c r="HX40" s="116"/>
      <c r="HY40" s="116"/>
      <c r="HZ40" s="116"/>
      <c r="IA40" s="116"/>
      <c r="IB40" s="116"/>
      <c r="IC40" s="116"/>
      <c r="ID40" s="116"/>
      <c r="IE40" s="116"/>
      <c r="IF40" s="116"/>
      <c r="IG40" s="116"/>
      <c r="IH40" s="116"/>
      <c r="II40" s="116"/>
      <c r="IJ40" s="116"/>
      <c r="IK40" s="116"/>
      <c r="IL40" s="116"/>
      <c r="IM40" s="116"/>
      <c r="IN40" s="116"/>
      <c r="IO40" s="116"/>
      <c r="IP40" s="116"/>
      <c r="IQ40" s="116"/>
      <c r="IR40" s="116"/>
      <c r="IS40" s="116"/>
    </row>
  </sheetData>
  <mergeCells count="1">
    <mergeCell ref="A1:E1"/>
  </mergeCells>
  <pageMargins left="0.75" right="0.75" top="1" bottom="1" header="0.5" footer="0.5"/>
  <pageSetup paperSize="9" orientation="portrait"/>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S25"/>
  <sheetViews>
    <sheetView workbookViewId="0">
      <selection activeCell="A1" sqref="A1:E1"/>
    </sheetView>
  </sheetViews>
  <sheetFormatPr defaultColWidth="7.96666666666667" defaultRowHeight="12"/>
  <cols>
    <col min="1" max="1" width="8.875" style="113" customWidth="1"/>
    <col min="2" max="2" width="34" style="113" customWidth="1"/>
    <col min="3" max="5" width="13.75" style="113" customWidth="1"/>
    <col min="6" max="253" width="9.04166666666667" style="113" customWidth="1"/>
    <col min="254" max="16384" width="7.96666666666667" style="113"/>
  </cols>
  <sheetData>
    <row r="1" s="113" customFormat="1" ht="30" customHeight="1" spans="1:253">
      <c r="A1" s="115" t="s">
        <v>334</v>
      </c>
      <c r="B1" s="115"/>
      <c r="C1" s="115"/>
      <c r="D1" s="115"/>
      <c r="E1" s="115"/>
      <c r="F1" s="116"/>
      <c r="G1" s="116"/>
      <c r="H1" s="116"/>
      <c r="I1" s="116"/>
      <c r="J1" s="116"/>
      <c r="K1" s="116"/>
      <c r="L1" s="116"/>
      <c r="M1" s="116"/>
      <c r="N1" s="116"/>
      <c r="O1" s="116"/>
      <c r="P1" s="116"/>
      <c r="Q1" s="116"/>
      <c r="R1" s="116"/>
      <c r="S1" s="116"/>
      <c r="T1" s="116"/>
      <c r="U1" s="116"/>
      <c r="V1" s="116"/>
      <c r="W1" s="116"/>
      <c r="X1" s="116"/>
      <c r="Y1" s="116"/>
      <c r="Z1" s="116"/>
      <c r="AA1" s="116"/>
      <c r="AB1" s="116"/>
      <c r="AC1" s="116"/>
      <c r="AD1" s="116"/>
      <c r="AE1" s="116"/>
      <c r="AF1" s="116"/>
      <c r="AG1" s="116"/>
      <c r="AH1" s="116"/>
      <c r="AI1" s="116"/>
      <c r="AJ1" s="116"/>
      <c r="AK1" s="116"/>
      <c r="AL1" s="116"/>
      <c r="AM1" s="116"/>
      <c r="AN1" s="116"/>
      <c r="AO1" s="116"/>
      <c r="AP1" s="116"/>
      <c r="AQ1" s="116"/>
      <c r="AR1" s="116"/>
      <c r="AS1" s="116"/>
      <c r="AT1" s="116"/>
      <c r="AU1" s="116"/>
      <c r="AV1" s="116"/>
      <c r="AW1" s="116"/>
      <c r="AX1" s="116"/>
      <c r="AY1" s="116"/>
      <c r="AZ1" s="116"/>
      <c r="BA1" s="116"/>
      <c r="BB1" s="116"/>
      <c r="BC1" s="116"/>
      <c r="BD1" s="116"/>
      <c r="BE1" s="116"/>
      <c r="BF1" s="116"/>
      <c r="BG1" s="116"/>
      <c r="BH1" s="116"/>
      <c r="BI1" s="116"/>
      <c r="BJ1" s="116"/>
      <c r="BK1" s="116"/>
      <c r="BL1" s="116"/>
      <c r="BM1" s="116"/>
      <c r="BN1" s="116"/>
      <c r="BO1" s="116"/>
      <c r="BP1" s="116"/>
      <c r="BQ1" s="116"/>
      <c r="BR1" s="116"/>
      <c r="BS1" s="116"/>
      <c r="BT1" s="116"/>
      <c r="BU1" s="116"/>
      <c r="BV1" s="116"/>
      <c r="BW1" s="116"/>
      <c r="BX1" s="116"/>
      <c r="BY1" s="116"/>
      <c r="BZ1" s="116"/>
      <c r="CA1" s="116"/>
      <c r="CB1" s="116"/>
      <c r="CC1" s="116"/>
      <c r="CD1" s="116"/>
      <c r="CE1" s="116"/>
      <c r="CF1" s="116"/>
      <c r="CG1" s="116"/>
      <c r="CH1" s="116"/>
      <c r="CI1" s="116"/>
      <c r="CJ1" s="116"/>
      <c r="CK1" s="116"/>
      <c r="CL1" s="116"/>
      <c r="CM1" s="116"/>
      <c r="CN1" s="116"/>
      <c r="CO1" s="116"/>
      <c r="CP1" s="116"/>
      <c r="CQ1" s="116"/>
      <c r="CR1" s="116"/>
      <c r="CS1" s="116"/>
      <c r="CT1" s="116"/>
      <c r="CU1" s="116"/>
      <c r="CV1" s="116"/>
      <c r="CW1" s="116"/>
      <c r="CX1" s="116"/>
      <c r="CY1" s="116"/>
      <c r="CZ1" s="116"/>
      <c r="DA1" s="116"/>
      <c r="DB1" s="116"/>
      <c r="DC1" s="116"/>
      <c r="DD1" s="116"/>
      <c r="DE1" s="116"/>
      <c r="DF1" s="116"/>
      <c r="DG1" s="116"/>
      <c r="DH1" s="116"/>
      <c r="DI1" s="116"/>
      <c r="DJ1" s="116"/>
      <c r="DK1" s="116"/>
      <c r="DL1" s="116"/>
      <c r="DM1" s="116"/>
      <c r="DN1" s="116"/>
      <c r="DO1" s="116"/>
      <c r="DP1" s="116"/>
      <c r="DQ1" s="116"/>
      <c r="DR1" s="116"/>
      <c r="DS1" s="116"/>
      <c r="DT1" s="116"/>
      <c r="DU1" s="116"/>
      <c r="DV1" s="116"/>
      <c r="DW1" s="116"/>
      <c r="DX1" s="116"/>
      <c r="DY1" s="116"/>
      <c r="DZ1" s="116"/>
      <c r="EA1" s="116"/>
      <c r="EB1" s="116"/>
      <c r="EC1" s="116"/>
      <c r="ED1" s="116"/>
      <c r="EE1" s="116"/>
      <c r="EF1" s="116"/>
      <c r="EG1" s="116"/>
      <c r="EH1" s="116"/>
      <c r="EI1" s="116"/>
      <c r="EJ1" s="116"/>
      <c r="EK1" s="116"/>
      <c r="EL1" s="116"/>
      <c r="EM1" s="116"/>
      <c r="EN1" s="116"/>
      <c r="EO1" s="116"/>
      <c r="EP1" s="116"/>
      <c r="EQ1" s="116"/>
      <c r="ER1" s="116"/>
      <c r="ES1" s="116"/>
      <c r="ET1" s="116"/>
      <c r="EU1" s="116"/>
      <c r="EV1" s="116"/>
      <c r="EW1" s="116"/>
      <c r="EX1" s="116"/>
      <c r="EY1" s="116"/>
      <c r="EZ1" s="116"/>
      <c r="FA1" s="116"/>
      <c r="FB1" s="116"/>
      <c r="FC1" s="116"/>
      <c r="FD1" s="116"/>
      <c r="FE1" s="116"/>
      <c r="FF1" s="116"/>
      <c r="FG1" s="116"/>
      <c r="FH1" s="116"/>
      <c r="FI1" s="116"/>
      <c r="FJ1" s="116"/>
      <c r="FK1" s="116"/>
      <c r="FL1" s="116"/>
      <c r="FM1" s="116"/>
      <c r="FN1" s="116"/>
      <c r="FO1" s="116"/>
      <c r="FP1" s="116"/>
      <c r="FQ1" s="116"/>
      <c r="FR1" s="116"/>
      <c r="FS1" s="116"/>
      <c r="FT1" s="116"/>
      <c r="FU1" s="116"/>
      <c r="FV1" s="116"/>
      <c r="FW1" s="116"/>
      <c r="FX1" s="116"/>
      <c r="FY1" s="116"/>
      <c r="FZ1" s="116"/>
      <c r="GA1" s="116"/>
      <c r="GB1" s="116"/>
      <c r="GC1" s="116"/>
      <c r="GD1" s="116"/>
      <c r="GE1" s="116"/>
      <c r="GF1" s="116"/>
      <c r="GG1" s="116"/>
      <c r="GH1" s="116"/>
      <c r="GI1" s="116"/>
      <c r="GJ1" s="116"/>
      <c r="GK1" s="116"/>
      <c r="GL1" s="116"/>
      <c r="GM1" s="116"/>
      <c r="GN1" s="116"/>
      <c r="GO1" s="116"/>
      <c r="GP1" s="116"/>
      <c r="GQ1" s="116"/>
      <c r="GR1" s="116"/>
      <c r="GS1" s="116"/>
      <c r="GT1" s="116"/>
      <c r="GU1" s="116"/>
      <c r="GV1" s="116"/>
      <c r="GW1" s="116"/>
      <c r="GX1" s="116"/>
      <c r="GY1" s="116"/>
      <c r="GZ1" s="116"/>
      <c r="HA1" s="116"/>
      <c r="HB1" s="116"/>
      <c r="HC1" s="116"/>
      <c r="HD1" s="116"/>
      <c r="HE1" s="116"/>
      <c r="HF1" s="116"/>
      <c r="HG1" s="116"/>
      <c r="HH1" s="116"/>
      <c r="HI1" s="116"/>
      <c r="HJ1" s="116"/>
      <c r="HK1" s="116"/>
      <c r="HL1" s="116"/>
      <c r="HM1" s="116"/>
      <c r="HN1" s="116"/>
      <c r="HO1" s="116"/>
      <c r="HP1" s="116"/>
      <c r="HQ1" s="116"/>
      <c r="HR1" s="116"/>
      <c r="HS1" s="116"/>
      <c r="HT1" s="116"/>
      <c r="HU1" s="116"/>
      <c r="HV1" s="116"/>
      <c r="HW1" s="116"/>
      <c r="HX1" s="116"/>
      <c r="HY1" s="116"/>
      <c r="HZ1" s="116"/>
      <c r="IA1" s="116"/>
      <c r="IB1" s="116"/>
      <c r="IC1" s="116"/>
      <c r="ID1" s="116"/>
      <c r="IE1" s="116"/>
      <c r="IF1" s="116"/>
      <c r="IG1" s="116"/>
      <c r="IH1" s="116"/>
      <c r="II1" s="116"/>
      <c r="IJ1" s="116"/>
      <c r="IK1" s="116"/>
      <c r="IL1" s="116"/>
      <c r="IM1" s="116"/>
      <c r="IN1" s="116"/>
      <c r="IO1" s="116"/>
      <c r="IP1" s="116"/>
      <c r="IQ1" s="116"/>
      <c r="IR1" s="116"/>
      <c r="IS1" s="116"/>
    </row>
    <row r="2" s="114" customFormat="1" ht="19.5" customHeight="1" spans="1:4">
      <c r="A2" s="1" t="s">
        <v>335</v>
      </c>
      <c r="D2" s="117" t="s">
        <v>48</v>
      </c>
    </row>
    <row r="3" s="113" customFormat="1" ht="22.5" customHeight="1" spans="1:253">
      <c r="A3" s="118" t="s">
        <v>122</v>
      </c>
      <c r="B3" s="118" t="s">
        <v>301</v>
      </c>
      <c r="C3" s="118" t="s">
        <v>321</v>
      </c>
      <c r="D3" s="118" t="s">
        <v>51</v>
      </c>
      <c r="E3" s="118" t="s">
        <v>146</v>
      </c>
      <c r="F3" s="116"/>
      <c r="G3" s="116"/>
      <c r="H3" s="116"/>
      <c r="I3" s="116"/>
      <c r="J3" s="116"/>
      <c r="K3" s="116"/>
      <c r="L3" s="116"/>
      <c r="M3" s="116"/>
      <c r="N3" s="116"/>
      <c r="O3" s="116"/>
      <c r="P3" s="116"/>
      <c r="Q3" s="116"/>
      <c r="R3" s="116"/>
      <c r="S3" s="116"/>
      <c r="T3" s="116"/>
      <c r="U3" s="116"/>
      <c r="V3" s="116"/>
      <c r="W3" s="116"/>
      <c r="X3" s="116"/>
      <c r="Y3" s="116"/>
      <c r="Z3" s="116"/>
      <c r="AA3" s="116"/>
      <c r="AB3" s="116"/>
      <c r="AC3" s="116"/>
      <c r="AD3" s="116"/>
      <c r="AE3" s="116"/>
      <c r="AF3" s="116"/>
      <c r="AG3" s="116"/>
      <c r="AH3" s="116"/>
      <c r="AI3" s="116"/>
      <c r="AJ3" s="116"/>
      <c r="AK3" s="116"/>
      <c r="AL3" s="116"/>
      <c r="AM3" s="116"/>
      <c r="AN3" s="116"/>
      <c r="AO3" s="116"/>
      <c r="AP3" s="116"/>
      <c r="AQ3" s="116"/>
      <c r="AR3" s="116"/>
      <c r="AS3" s="116"/>
      <c r="AT3" s="116"/>
      <c r="AU3" s="116"/>
      <c r="AV3" s="116"/>
      <c r="AW3" s="116"/>
      <c r="AX3" s="116"/>
      <c r="AY3" s="116"/>
      <c r="AZ3" s="116"/>
      <c r="BA3" s="116"/>
      <c r="BB3" s="116"/>
      <c r="BC3" s="116"/>
      <c r="BD3" s="116"/>
      <c r="BE3" s="116"/>
      <c r="BF3" s="116"/>
      <c r="BG3" s="116"/>
      <c r="BH3" s="116"/>
      <c r="BI3" s="116"/>
      <c r="BJ3" s="116"/>
      <c r="BK3" s="116"/>
      <c r="BL3" s="116"/>
      <c r="BM3" s="116"/>
      <c r="BN3" s="116"/>
      <c r="BO3" s="116"/>
      <c r="BP3" s="116"/>
      <c r="BQ3" s="116"/>
      <c r="BR3" s="116"/>
      <c r="BS3" s="116"/>
      <c r="BT3" s="116"/>
      <c r="BU3" s="116"/>
      <c r="BV3" s="116"/>
      <c r="BW3" s="116"/>
      <c r="BX3" s="116"/>
      <c r="BY3" s="116"/>
      <c r="BZ3" s="116"/>
      <c r="CA3" s="116"/>
      <c r="CB3" s="116"/>
      <c r="CC3" s="116"/>
      <c r="CD3" s="116"/>
      <c r="CE3" s="116"/>
      <c r="CF3" s="116"/>
      <c r="CG3" s="116"/>
      <c r="CH3" s="116"/>
      <c r="CI3" s="116"/>
      <c r="CJ3" s="116"/>
      <c r="CK3" s="116"/>
      <c r="CL3" s="116"/>
      <c r="CM3" s="116"/>
      <c r="CN3" s="116"/>
      <c r="CO3" s="116"/>
      <c r="CP3" s="116"/>
      <c r="CQ3" s="116"/>
      <c r="CR3" s="116"/>
      <c r="CS3" s="116"/>
      <c r="CT3" s="116"/>
      <c r="CU3" s="116"/>
      <c r="CV3" s="116"/>
      <c r="CW3" s="116"/>
      <c r="CX3" s="116"/>
      <c r="CY3" s="116"/>
      <c r="CZ3" s="116"/>
      <c r="DA3" s="116"/>
      <c r="DB3" s="116"/>
      <c r="DC3" s="116"/>
      <c r="DD3" s="116"/>
      <c r="DE3" s="116"/>
      <c r="DF3" s="116"/>
      <c r="DG3" s="116"/>
      <c r="DH3" s="116"/>
      <c r="DI3" s="116"/>
      <c r="DJ3" s="116"/>
      <c r="DK3" s="116"/>
      <c r="DL3" s="116"/>
      <c r="DM3" s="116"/>
      <c r="DN3" s="116"/>
      <c r="DO3" s="116"/>
      <c r="DP3" s="116"/>
      <c r="DQ3" s="116"/>
      <c r="DR3" s="116"/>
      <c r="DS3" s="116"/>
      <c r="DT3" s="116"/>
      <c r="DU3" s="116"/>
      <c r="DV3" s="116"/>
      <c r="DW3" s="116"/>
      <c r="DX3" s="116"/>
      <c r="DY3" s="116"/>
      <c r="DZ3" s="116"/>
      <c r="EA3" s="116"/>
      <c r="EB3" s="116"/>
      <c r="EC3" s="116"/>
      <c r="ED3" s="116"/>
      <c r="EE3" s="116"/>
      <c r="EF3" s="116"/>
      <c r="EG3" s="116"/>
      <c r="EH3" s="116"/>
      <c r="EI3" s="116"/>
      <c r="EJ3" s="116"/>
      <c r="EK3" s="116"/>
      <c r="EL3" s="116"/>
      <c r="EM3" s="116"/>
      <c r="EN3" s="116"/>
      <c r="EO3" s="116"/>
      <c r="EP3" s="116"/>
      <c r="EQ3" s="116"/>
      <c r="ER3" s="116"/>
      <c r="ES3" s="116"/>
      <c r="ET3" s="116"/>
      <c r="EU3" s="116"/>
      <c r="EV3" s="116"/>
      <c r="EW3" s="116"/>
      <c r="EX3" s="116"/>
      <c r="EY3" s="116"/>
      <c r="EZ3" s="116"/>
      <c r="FA3" s="116"/>
      <c r="FB3" s="116"/>
      <c r="FC3" s="116"/>
      <c r="FD3" s="116"/>
      <c r="FE3" s="116"/>
      <c r="FF3" s="116"/>
      <c r="FG3" s="116"/>
      <c r="FH3" s="116"/>
      <c r="FI3" s="116"/>
      <c r="FJ3" s="116"/>
      <c r="FK3" s="116"/>
      <c r="FL3" s="116"/>
      <c r="FM3" s="116"/>
      <c r="FN3" s="116"/>
      <c r="FO3" s="116"/>
      <c r="FP3" s="116"/>
      <c r="FQ3" s="116"/>
      <c r="FR3" s="116"/>
      <c r="FS3" s="116"/>
      <c r="FT3" s="116"/>
      <c r="FU3" s="116"/>
      <c r="FV3" s="116"/>
      <c r="FW3" s="116"/>
      <c r="FX3" s="116"/>
      <c r="FY3" s="116"/>
      <c r="FZ3" s="116"/>
      <c r="GA3" s="116"/>
      <c r="GB3" s="116"/>
      <c r="GC3" s="116"/>
      <c r="GD3" s="116"/>
      <c r="GE3" s="116"/>
      <c r="GF3" s="116"/>
      <c r="GG3" s="116"/>
      <c r="GH3" s="116"/>
      <c r="GI3" s="116"/>
      <c r="GJ3" s="116"/>
      <c r="GK3" s="116"/>
      <c r="GL3" s="116"/>
      <c r="GM3" s="116"/>
      <c r="GN3" s="116"/>
      <c r="GO3" s="116"/>
      <c r="GP3" s="116"/>
      <c r="GQ3" s="116"/>
      <c r="GR3" s="116"/>
      <c r="GS3" s="116"/>
      <c r="GT3" s="116"/>
      <c r="GU3" s="116"/>
      <c r="GV3" s="116"/>
      <c r="GW3" s="116"/>
      <c r="GX3" s="116"/>
      <c r="GY3" s="116"/>
      <c r="GZ3" s="116"/>
      <c r="HA3" s="116"/>
      <c r="HB3" s="116"/>
      <c r="HC3" s="116"/>
      <c r="HD3" s="116"/>
      <c r="HE3" s="116"/>
      <c r="HF3" s="116"/>
      <c r="HG3" s="116"/>
      <c r="HH3" s="116"/>
      <c r="HI3" s="116"/>
      <c r="HJ3" s="116"/>
      <c r="HK3" s="116"/>
      <c r="HL3" s="116"/>
      <c r="HM3" s="116"/>
      <c r="HN3" s="116"/>
      <c r="HO3" s="116"/>
      <c r="HP3" s="116"/>
      <c r="HQ3" s="116"/>
      <c r="HR3" s="116"/>
      <c r="HS3" s="116"/>
      <c r="HT3" s="116"/>
      <c r="HU3" s="116"/>
      <c r="HV3" s="116"/>
      <c r="HW3" s="116"/>
      <c r="HX3" s="116"/>
      <c r="HY3" s="116"/>
      <c r="HZ3" s="116"/>
      <c r="IA3" s="116"/>
      <c r="IB3" s="116"/>
      <c r="IC3" s="116"/>
      <c r="ID3" s="116"/>
      <c r="IE3" s="116"/>
      <c r="IF3" s="116"/>
      <c r="IG3" s="116"/>
      <c r="IH3" s="116"/>
      <c r="II3" s="116"/>
      <c r="IJ3" s="116"/>
      <c r="IK3" s="116"/>
      <c r="IL3" s="116"/>
      <c r="IM3" s="116"/>
      <c r="IN3" s="116"/>
      <c r="IO3" s="116"/>
      <c r="IP3" s="116"/>
      <c r="IQ3" s="116"/>
      <c r="IR3" s="116"/>
      <c r="IS3" s="116"/>
    </row>
    <row r="4" s="113" customFormat="1" ht="22.5" customHeight="1" spans="1:253">
      <c r="A4" s="119">
        <v>23009</v>
      </c>
      <c r="B4" s="120" t="s">
        <v>322</v>
      </c>
      <c r="C4" s="121"/>
      <c r="D4" s="121"/>
      <c r="E4" s="121"/>
      <c r="F4" s="116"/>
      <c r="G4" s="116"/>
      <c r="H4" s="116"/>
      <c r="I4" s="116"/>
      <c r="J4" s="116"/>
      <c r="K4" s="116"/>
      <c r="L4" s="116"/>
      <c r="M4" s="116"/>
      <c r="N4" s="116"/>
      <c r="O4" s="116"/>
      <c r="P4" s="116"/>
      <c r="Q4" s="116"/>
      <c r="R4" s="116"/>
      <c r="S4" s="116"/>
      <c r="T4" s="116"/>
      <c r="U4" s="116"/>
      <c r="V4" s="116"/>
      <c r="W4" s="116"/>
      <c r="X4" s="116"/>
      <c r="Y4" s="116"/>
      <c r="Z4" s="116"/>
      <c r="AA4" s="116"/>
      <c r="AB4" s="116"/>
      <c r="AC4" s="116"/>
      <c r="AD4" s="116"/>
      <c r="AE4" s="116"/>
      <c r="AF4" s="116"/>
      <c r="AG4" s="116"/>
      <c r="AH4" s="116"/>
      <c r="AI4" s="116"/>
      <c r="AJ4" s="116"/>
      <c r="AK4" s="116"/>
      <c r="AL4" s="116"/>
      <c r="AM4" s="116"/>
      <c r="AN4" s="116"/>
      <c r="AO4" s="116"/>
      <c r="AP4" s="116"/>
      <c r="AQ4" s="116"/>
      <c r="AR4" s="116"/>
      <c r="AS4" s="116"/>
      <c r="AT4" s="116"/>
      <c r="AU4" s="116"/>
      <c r="AV4" s="116"/>
      <c r="AW4" s="116"/>
      <c r="AX4" s="116"/>
      <c r="AY4" s="116"/>
      <c r="AZ4" s="116"/>
      <c r="BA4" s="116"/>
      <c r="BB4" s="116"/>
      <c r="BC4" s="116"/>
      <c r="BD4" s="116"/>
      <c r="BE4" s="116"/>
      <c r="BF4" s="116"/>
      <c r="BG4" s="116"/>
      <c r="BH4" s="116"/>
      <c r="BI4" s="116"/>
      <c r="BJ4" s="116"/>
      <c r="BK4" s="116"/>
      <c r="BL4" s="116"/>
      <c r="BM4" s="116"/>
      <c r="BN4" s="116"/>
      <c r="BO4" s="116"/>
      <c r="BP4" s="116"/>
      <c r="BQ4" s="116"/>
      <c r="BR4" s="116"/>
      <c r="BS4" s="116"/>
      <c r="BT4" s="116"/>
      <c r="BU4" s="116"/>
      <c r="BV4" s="116"/>
      <c r="BW4" s="116"/>
      <c r="BX4" s="116"/>
      <c r="BY4" s="116"/>
      <c r="BZ4" s="116"/>
      <c r="CA4" s="116"/>
      <c r="CB4" s="116"/>
      <c r="CC4" s="116"/>
      <c r="CD4" s="116"/>
      <c r="CE4" s="116"/>
      <c r="CF4" s="116"/>
      <c r="CG4" s="116"/>
      <c r="CH4" s="116"/>
      <c r="CI4" s="116"/>
      <c r="CJ4" s="116"/>
      <c r="CK4" s="116"/>
      <c r="CL4" s="116"/>
      <c r="CM4" s="116"/>
      <c r="CN4" s="116"/>
      <c r="CO4" s="116"/>
      <c r="CP4" s="116"/>
      <c r="CQ4" s="116"/>
      <c r="CR4" s="116"/>
      <c r="CS4" s="116"/>
      <c r="CT4" s="116"/>
      <c r="CU4" s="116"/>
      <c r="CV4" s="116"/>
      <c r="CW4" s="116"/>
      <c r="CX4" s="116"/>
      <c r="CY4" s="116"/>
      <c r="CZ4" s="116"/>
      <c r="DA4" s="116"/>
      <c r="DB4" s="116"/>
      <c r="DC4" s="116"/>
      <c r="DD4" s="116"/>
      <c r="DE4" s="116"/>
      <c r="DF4" s="116"/>
      <c r="DG4" s="116"/>
      <c r="DH4" s="116"/>
      <c r="DI4" s="116"/>
      <c r="DJ4" s="116"/>
      <c r="DK4" s="116"/>
      <c r="DL4" s="116"/>
      <c r="DM4" s="116"/>
      <c r="DN4" s="116"/>
      <c r="DO4" s="116"/>
      <c r="DP4" s="116"/>
      <c r="DQ4" s="116"/>
      <c r="DR4" s="116"/>
      <c r="DS4" s="116"/>
      <c r="DT4" s="116"/>
      <c r="DU4" s="116"/>
      <c r="DV4" s="116"/>
      <c r="DW4" s="116"/>
      <c r="DX4" s="116"/>
      <c r="DY4" s="116"/>
      <c r="DZ4" s="116"/>
      <c r="EA4" s="116"/>
      <c r="EB4" s="116"/>
      <c r="EC4" s="116"/>
      <c r="ED4" s="116"/>
      <c r="EE4" s="116"/>
      <c r="EF4" s="116"/>
      <c r="EG4" s="116"/>
      <c r="EH4" s="116"/>
      <c r="EI4" s="116"/>
      <c r="EJ4" s="116"/>
      <c r="EK4" s="116"/>
      <c r="EL4" s="116"/>
      <c r="EM4" s="116"/>
      <c r="EN4" s="116"/>
      <c r="EO4" s="116"/>
      <c r="EP4" s="116"/>
      <c r="EQ4" s="116"/>
      <c r="ER4" s="116"/>
      <c r="ES4" s="116"/>
      <c r="ET4" s="116"/>
      <c r="EU4" s="116"/>
      <c r="EV4" s="116"/>
      <c r="EW4" s="116"/>
      <c r="EX4" s="116"/>
      <c r="EY4" s="116"/>
      <c r="EZ4" s="116"/>
      <c r="FA4" s="116"/>
      <c r="FB4" s="116"/>
      <c r="FC4" s="116"/>
      <c r="FD4" s="116"/>
      <c r="FE4" s="116"/>
      <c r="FF4" s="116"/>
      <c r="FG4" s="116"/>
      <c r="FH4" s="116"/>
      <c r="FI4" s="116"/>
      <c r="FJ4" s="116"/>
      <c r="FK4" s="116"/>
      <c r="FL4" s="116"/>
      <c r="FM4" s="116"/>
      <c r="FN4" s="116"/>
      <c r="FO4" s="116"/>
      <c r="FP4" s="116"/>
      <c r="FQ4" s="116"/>
      <c r="FR4" s="116"/>
      <c r="FS4" s="116"/>
      <c r="FT4" s="116"/>
      <c r="FU4" s="116"/>
      <c r="FV4" s="116"/>
      <c r="FW4" s="116"/>
      <c r="FX4" s="116"/>
      <c r="FY4" s="116"/>
      <c r="FZ4" s="116"/>
      <c r="GA4" s="116"/>
      <c r="GB4" s="116"/>
      <c r="GC4" s="116"/>
      <c r="GD4" s="116"/>
      <c r="GE4" s="116"/>
      <c r="GF4" s="116"/>
      <c r="GG4" s="116"/>
      <c r="GH4" s="116"/>
      <c r="GI4" s="116"/>
      <c r="GJ4" s="116"/>
      <c r="GK4" s="116"/>
      <c r="GL4" s="116"/>
      <c r="GM4" s="116"/>
      <c r="GN4" s="116"/>
      <c r="GO4" s="116"/>
      <c r="GP4" s="116"/>
      <c r="GQ4" s="116"/>
      <c r="GR4" s="116"/>
      <c r="GS4" s="116"/>
      <c r="GT4" s="116"/>
      <c r="GU4" s="116"/>
      <c r="GV4" s="116"/>
      <c r="GW4" s="116"/>
      <c r="GX4" s="116"/>
      <c r="GY4" s="116"/>
      <c r="GZ4" s="116"/>
      <c r="HA4" s="116"/>
      <c r="HB4" s="116"/>
      <c r="HC4" s="116"/>
      <c r="HD4" s="116"/>
      <c r="HE4" s="116"/>
      <c r="HF4" s="116"/>
      <c r="HG4" s="116"/>
      <c r="HH4" s="116"/>
      <c r="HI4" s="116"/>
      <c r="HJ4" s="116"/>
      <c r="HK4" s="116"/>
      <c r="HL4" s="116"/>
      <c r="HM4" s="116"/>
      <c r="HN4" s="116"/>
      <c r="HO4" s="116"/>
      <c r="HP4" s="116"/>
      <c r="HQ4" s="116"/>
      <c r="HR4" s="116"/>
      <c r="HS4" s="116"/>
      <c r="HT4" s="116"/>
      <c r="HU4" s="116"/>
      <c r="HV4" s="116"/>
      <c r="HW4" s="116"/>
      <c r="HX4" s="116"/>
      <c r="HY4" s="116"/>
      <c r="HZ4" s="116"/>
      <c r="IA4" s="116"/>
      <c r="IB4" s="116"/>
      <c r="IC4" s="116"/>
      <c r="ID4" s="116"/>
      <c r="IE4" s="116"/>
      <c r="IF4" s="116"/>
      <c r="IG4" s="116"/>
      <c r="IH4" s="116"/>
      <c r="II4" s="116"/>
      <c r="IJ4" s="116"/>
      <c r="IK4" s="116"/>
      <c r="IL4" s="116"/>
      <c r="IM4" s="116"/>
      <c r="IN4" s="116"/>
      <c r="IO4" s="116"/>
      <c r="IP4" s="116"/>
      <c r="IQ4" s="116"/>
      <c r="IR4" s="116"/>
      <c r="IS4" s="116"/>
    </row>
    <row r="5" s="113" customFormat="1" ht="22.5" customHeight="1" spans="1:253">
      <c r="A5" s="119"/>
      <c r="B5" s="121"/>
      <c r="C5" s="121"/>
      <c r="D5" s="121"/>
      <c r="E5" s="121"/>
      <c r="F5" s="116"/>
      <c r="G5" s="116"/>
      <c r="H5" s="116"/>
      <c r="I5" s="116"/>
      <c r="J5" s="116"/>
      <c r="K5" s="116"/>
      <c r="L5" s="116"/>
      <c r="M5" s="116"/>
      <c r="N5" s="116"/>
      <c r="O5" s="116"/>
      <c r="P5" s="116"/>
      <c r="Q5" s="116"/>
      <c r="R5" s="116"/>
      <c r="S5" s="116"/>
      <c r="T5" s="116"/>
      <c r="U5" s="116"/>
      <c r="V5" s="116"/>
      <c r="W5" s="116"/>
      <c r="X5" s="116"/>
      <c r="Y5" s="116"/>
      <c r="Z5" s="116"/>
      <c r="AA5" s="116"/>
      <c r="AB5" s="116"/>
      <c r="AC5" s="116"/>
      <c r="AD5" s="116"/>
      <c r="AE5" s="116"/>
      <c r="AF5" s="116"/>
      <c r="AG5" s="116"/>
      <c r="AH5" s="116"/>
      <c r="AI5" s="116"/>
      <c r="AJ5" s="116"/>
      <c r="AK5" s="116"/>
      <c r="AL5" s="116"/>
      <c r="AM5" s="116"/>
      <c r="AN5" s="116"/>
      <c r="AO5" s="116"/>
      <c r="AP5" s="116"/>
      <c r="AQ5" s="116"/>
      <c r="AR5" s="116"/>
      <c r="AS5" s="116"/>
      <c r="AT5" s="116"/>
      <c r="AU5" s="116"/>
      <c r="AV5" s="116"/>
      <c r="AW5" s="116"/>
      <c r="AX5" s="116"/>
      <c r="AY5" s="116"/>
      <c r="AZ5" s="116"/>
      <c r="BA5" s="116"/>
      <c r="BB5" s="116"/>
      <c r="BC5" s="116"/>
      <c r="BD5" s="116"/>
      <c r="BE5" s="116"/>
      <c r="BF5" s="116"/>
      <c r="BG5" s="116"/>
      <c r="BH5" s="116"/>
      <c r="BI5" s="116"/>
      <c r="BJ5" s="116"/>
      <c r="BK5" s="116"/>
      <c r="BL5" s="116"/>
      <c r="BM5" s="116"/>
      <c r="BN5" s="116"/>
      <c r="BO5" s="116"/>
      <c r="BP5" s="116"/>
      <c r="BQ5" s="116"/>
      <c r="BR5" s="116"/>
      <c r="BS5" s="116"/>
      <c r="BT5" s="116"/>
      <c r="BU5" s="116"/>
      <c r="BV5" s="116"/>
      <c r="BW5" s="116"/>
      <c r="BX5" s="116"/>
      <c r="BY5" s="116"/>
      <c r="BZ5" s="116"/>
      <c r="CA5" s="116"/>
      <c r="CB5" s="116"/>
      <c r="CC5" s="116"/>
      <c r="CD5" s="116"/>
      <c r="CE5" s="116"/>
      <c r="CF5" s="116"/>
      <c r="CG5" s="116"/>
      <c r="CH5" s="116"/>
      <c r="CI5" s="116"/>
      <c r="CJ5" s="116"/>
      <c r="CK5" s="116"/>
      <c r="CL5" s="116"/>
      <c r="CM5" s="116"/>
      <c r="CN5" s="116"/>
      <c r="CO5" s="116"/>
      <c r="CP5" s="116"/>
      <c r="CQ5" s="116"/>
      <c r="CR5" s="116"/>
      <c r="CS5" s="116"/>
      <c r="CT5" s="116"/>
      <c r="CU5" s="116"/>
      <c r="CV5" s="116"/>
      <c r="CW5" s="116"/>
      <c r="CX5" s="116"/>
      <c r="CY5" s="116"/>
      <c r="CZ5" s="116"/>
      <c r="DA5" s="116"/>
      <c r="DB5" s="116"/>
      <c r="DC5" s="116"/>
      <c r="DD5" s="116"/>
      <c r="DE5" s="116"/>
      <c r="DF5" s="116"/>
      <c r="DG5" s="116"/>
      <c r="DH5" s="116"/>
      <c r="DI5" s="116"/>
      <c r="DJ5" s="116"/>
      <c r="DK5" s="116"/>
      <c r="DL5" s="116"/>
      <c r="DM5" s="116"/>
      <c r="DN5" s="116"/>
      <c r="DO5" s="116"/>
      <c r="DP5" s="116"/>
      <c r="DQ5" s="116"/>
      <c r="DR5" s="116"/>
      <c r="DS5" s="116"/>
      <c r="DT5" s="116"/>
      <c r="DU5" s="116"/>
      <c r="DV5" s="116"/>
      <c r="DW5" s="116"/>
      <c r="DX5" s="116"/>
      <c r="DY5" s="116"/>
      <c r="DZ5" s="116"/>
      <c r="EA5" s="116"/>
      <c r="EB5" s="116"/>
      <c r="EC5" s="116"/>
      <c r="ED5" s="116"/>
      <c r="EE5" s="116"/>
      <c r="EF5" s="116"/>
      <c r="EG5" s="116"/>
      <c r="EH5" s="116"/>
      <c r="EI5" s="116"/>
      <c r="EJ5" s="116"/>
      <c r="EK5" s="116"/>
      <c r="EL5" s="116"/>
      <c r="EM5" s="116"/>
      <c r="EN5" s="116"/>
      <c r="EO5" s="116"/>
      <c r="EP5" s="116"/>
      <c r="EQ5" s="116"/>
      <c r="ER5" s="116"/>
      <c r="ES5" s="116"/>
      <c r="ET5" s="116"/>
      <c r="EU5" s="116"/>
      <c r="EV5" s="116"/>
      <c r="EW5" s="116"/>
      <c r="EX5" s="116"/>
      <c r="EY5" s="116"/>
      <c r="EZ5" s="116"/>
      <c r="FA5" s="116"/>
      <c r="FB5" s="116"/>
      <c r="FC5" s="116"/>
      <c r="FD5" s="116"/>
      <c r="FE5" s="116"/>
      <c r="FF5" s="116"/>
      <c r="FG5" s="116"/>
      <c r="FH5" s="116"/>
      <c r="FI5" s="116"/>
      <c r="FJ5" s="116"/>
      <c r="FK5" s="116"/>
      <c r="FL5" s="116"/>
      <c r="FM5" s="116"/>
      <c r="FN5" s="116"/>
      <c r="FO5" s="116"/>
      <c r="FP5" s="116"/>
      <c r="FQ5" s="116"/>
      <c r="FR5" s="116"/>
      <c r="FS5" s="116"/>
      <c r="FT5" s="116"/>
      <c r="FU5" s="116"/>
      <c r="FV5" s="116"/>
      <c r="FW5" s="116"/>
      <c r="FX5" s="116"/>
      <c r="FY5" s="116"/>
      <c r="FZ5" s="116"/>
      <c r="GA5" s="116"/>
      <c r="GB5" s="116"/>
      <c r="GC5" s="116"/>
      <c r="GD5" s="116"/>
      <c r="GE5" s="116"/>
      <c r="GF5" s="116"/>
      <c r="GG5" s="116"/>
      <c r="GH5" s="116"/>
      <c r="GI5" s="116"/>
      <c r="GJ5" s="116"/>
      <c r="GK5" s="116"/>
      <c r="GL5" s="116"/>
      <c r="GM5" s="116"/>
      <c r="GN5" s="116"/>
      <c r="GO5" s="116"/>
      <c r="GP5" s="116"/>
      <c r="GQ5" s="116"/>
      <c r="GR5" s="116"/>
      <c r="GS5" s="116"/>
      <c r="GT5" s="116"/>
      <c r="GU5" s="116"/>
      <c r="GV5" s="116"/>
      <c r="GW5" s="116"/>
      <c r="GX5" s="116"/>
      <c r="GY5" s="116"/>
      <c r="GZ5" s="116"/>
      <c r="HA5" s="116"/>
      <c r="HB5" s="116"/>
      <c r="HC5" s="116"/>
      <c r="HD5" s="116"/>
      <c r="HE5" s="116"/>
      <c r="HF5" s="116"/>
      <c r="HG5" s="116"/>
      <c r="HH5" s="116"/>
      <c r="HI5" s="116"/>
      <c r="HJ5" s="116"/>
      <c r="HK5" s="116"/>
      <c r="HL5" s="116"/>
      <c r="HM5" s="116"/>
      <c r="HN5" s="116"/>
      <c r="HO5" s="116"/>
      <c r="HP5" s="116"/>
      <c r="HQ5" s="116"/>
      <c r="HR5" s="116"/>
      <c r="HS5" s="116"/>
      <c r="HT5" s="116"/>
      <c r="HU5" s="116"/>
      <c r="HV5" s="116"/>
      <c r="HW5" s="116"/>
      <c r="HX5" s="116"/>
      <c r="HY5" s="116"/>
      <c r="HZ5" s="116"/>
      <c r="IA5" s="116"/>
      <c r="IB5" s="116"/>
      <c r="IC5" s="116"/>
      <c r="ID5" s="116"/>
      <c r="IE5" s="116"/>
      <c r="IF5" s="116"/>
      <c r="IG5" s="116"/>
      <c r="IH5" s="116"/>
      <c r="II5" s="116"/>
      <c r="IJ5" s="116"/>
      <c r="IK5" s="116"/>
      <c r="IL5" s="116"/>
      <c r="IM5" s="116"/>
      <c r="IN5" s="116"/>
      <c r="IO5" s="116"/>
      <c r="IP5" s="116"/>
      <c r="IQ5" s="116"/>
      <c r="IR5" s="116"/>
      <c r="IS5" s="116"/>
    </row>
    <row r="6" s="113" customFormat="1" ht="22.5" customHeight="1" spans="1:253">
      <c r="A6" s="119">
        <v>2300911</v>
      </c>
      <c r="B6" s="120" t="s">
        <v>323</v>
      </c>
      <c r="C6" s="121"/>
      <c r="D6" s="121"/>
      <c r="E6" s="121"/>
      <c r="F6" s="116"/>
      <c r="G6" s="116"/>
      <c r="H6" s="116"/>
      <c r="I6" s="116"/>
      <c r="J6" s="116"/>
      <c r="K6" s="116"/>
      <c r="L6" s="116"/>
      <c r="M6" s="116"/>
      <c r="N6" s="116"/>
      <c r="O6" s="116"/>
      <c r="P6" s="116"/>
      <c r="Q6" s="116"/>
      <c r="R6" s="116"/>
      <c r="S6" s="116"/>
      <c r="T6" s="116"/>
      <c r="U6" s="116"/>
      <c r="V6" s="116"/>
      <c r="W6" s="116"/>
      <c r="X6" s="116"/>
      <c r="Y6" s="116"/>
      <c r="Z6" s="116"/>
      <c r="AA6" s="116"/>
      <c r="AB6" s="116"/>
      <c r="AC6" s="116"/>
      <c r="AD6" s="116"/>
      <c r="AE6" s="116"/>
      <c r="AF6" s="116"/>
      <c r="AG6" s="116"/>
      <c r="AH6" s="116"/>
      <c r="AI6" s="116"/>
      <c r="AJ6" s="116"/>
      <c r="AK6" s="116"/>
      <c r="AL6" s="116"/>
      <c r="AM6" s="116"/>
      <c r="AN6" s="116"/>
      <c r="AO6" s="116"/>
      <c r="AP6" s="116"/>
      <c r="AQ6" s="116"/>
      <c r="AR6" s="116"/>
      <c r="AS6" s="116"/>
      <c r="AT6" s="116"/>
      <c r="AU6" s="116"/>
      <c r="AV6" s="116"/>
      <c r="AW6" s="116"/>
      <c r="AX6" s="116"/>
      <c r="AY6" s="116"/>
      <c r="AZ6" s="116"/>
      <c r="BA6" s="116"/>
      <c r="BB6" s="116"/>
      <c r="BC6" s="116"/>
      <c r="BD6" s="116"/>
      <c r="BE6" s="116"/>
      <c r="BF6" s="116"/>
      <c r="BG6" s="116"/>
      <c r="BH6" s="116"/>
      <c r="BI6" s="116"/>
      <c r="BJ6" s="116"/>
      <c r="BK6" s="116"/>
      <c r="BL6" s="116"/>
      <c r="BM6" s="116"/>
      <c r="BN6" s="116"/>
      <c r="BO6" s="116"/>
      <c r="BP6" s="116"/>
      <c r="BQ6" s="116"/>
      <c r="BR6" s="116"/>
      <c r="BS6" s="116"/>
      <c r="BT6" s="116"/>
      <c r="BU6" s="116"/>
      <c r="BV6" s="116"/>
      <c r="BW6" s="116"/>
      <c r="BX6" s="116"/>
      <c r="BY6" s="116"/>
      <c r="BZ6" s="116"/>
      <c r="CA6" s="116"/>
      <c r="CB6" s="116"/>
      <c r="CC6" s="116"/>
      <c r="CD6" s="116"/>
      <c r="CE6" s="116"/>
      <c r="CF6" s="116"/>
      <c r="CG6" s="116"/>
      <c r="CH6" s="116"/>
      <c r="CI6" s="116"/>
      <c r="CJ6" s="116"/>
      <c r="CK6" s="116"/>
      <c r="CL6" s="116"/>
      <c r="CM6" s="116"/>
      <c r="CN6" s="116"/>
      <c r="CO6" s="116"/>
      <c r="CP6" s="116"/>
      <c r="CQ6" s="116"/>
      <c r="CR6" s="116"/>
      <c r="CS6" s="116"/>
      <c r="CT6" s="116"/>
      <c r="CU6" s="116"/>
      <c r="CV6" s="116"/>
      <c r="CW6" s="116"/>
      <c r="CX6" s="116"/>
      <c r="CY6" s="116"/>
      <c r="CZ6" s="116"/>
      <c r="DA6" s="116"/>
      <c r="DB6" s="116"/>
      <c r="DC6" s="116"/>
      <c r="DD6" s="116"/>
      <c r="DE6" s="116"/>
      <c r="DF6" s="116"/>
      <c r="DG6" s="116"/>
      <c r="DH6" s="116"/>
      <c r="DI6" s="116"/>
      <c r="DJ6" s="116"/>
      <c r="DK6" s="116"/>
      <c r="DL6" s="116"/>
      <c r="DM6" s="116"/>
      <c r="DN6" s="116"/>
      <c r="DO6" s="116"/>
      <c r="DP6" s="116"/>
      <c r="DQ6" s="116"/>
      <c r="DR6" s="116"/>
      <c r="DS6" s="116"/>
      <c r="DT6" s="116"/>
      <c r="DU6" s="116"/>
      <c r="DV6" s="116"/>
      <c r="DW6" s="116"/>
      <c r="DX6" s="116"/>
      <c r="DY6" s="116"/>
      <c r="DZ6" s="116"/>
      <c r="EA6" s="116"/>
      <c r="EB6" s="116"/>
      <c r="EC6" s="116"/>
      <c r="ED6" s="116"/>
      <c r="EE6" s="116"/>
      <c r="EF6" s="116"/>
      <c r="EG6" s="116"/>
      <c r="EH6" s="116"/>
      <c r="EI6" s="116"/>
      <c r="EJ6" s="116"/>
      <c r="EK6" s="116"/>
      <c r="EL6" s="116"/>
      <c r="EM6" s="116"/>
      <c r="EN6" s="116"/>
      <c r="EO6" s="116"/>
      <c r="EP6" s="116"/>
      <c r="EQ6" s="116"/>
      <c r="ER6" s="116"/>
      <c r="ES6" s="116"/>
      <c r="ET6" s="116"/>
      <c r="EU6" s="116"/>
      <c r="EV6" s="116"/>
      <c r="EW6" s="116"/>
      <c r="EX6" s="116"/>
      <c r="EY6" s="116"/>
      <c r="EZ6" s="116"/>
      <c r="FA6" s="116"/>
      <c r="FB6" s="116"/>
      <c r="FC6" s="116"/>
      <c r="FD6" s="116"/>
      <c r="FE6" s="116"/>
      <c r="FF6" s="116"/>
      <c r="FG6" s="116"/>
      <c r="FH6" s="116"/>
      <c r="FI6" s="116"/>
      <c r="FJ6" s="116"/>
      <c r="FK6" s="116"/>
      <c r="FL6" s="116"/>
      <c r="FM6" s="116"/>
      <c r="FN6" s="116"/>
      <c r="FO6" s="116"/>
      <c r="FP6" s="116"/>
      <c r="FQ6" s="116"/>
      <c r="FR6" s="116"/>
      <c r="FS6" s="116"/>
      <c r="FT6" s="116"/>
      <c r="FU6" s="116"/>
      <c r="FV6" s="116"/>
      <c r="FW6" s="116"/>
      <c r="FX6" s="116"/>
      <c r="FY6" s="116"/>
      <c r="FZ6" s="116"/>
      <c r="GA6" s="116"/>
      <c r="GB6" s="116"/>
      <c r="GC6" s="116"/>
      <c r="GD6" s="116"/>
      <c r="GE6" s="116"/>
      <c r="GF6" s="116"/>
      <c r="GG6" s="116"/>
      <c r="GH6" s="116"/>
      <c r="GI6" s="116"/>
      <c r="GJ6" s="116"/>
      <c r="GK6" s="116"/>
      <c r="GL6" s="116"/>
      <c r="GM6" s="116"/>
      <c r="GN6" s="116"/>
      <c r="GO6" s="116"/>
      <c r="GP6" s="116"/>
      <c r="GQ6" s="116"/>
      <c r="GR6" s="116"/>
      <c r="GS6" s="116"/>
      <c r="GT6" s="116"/>
      <c r="GU6" s="116"/>
      <c r="GV6" s="116"/>
      <c r="GW6" s="116"/>
      <c r="GX6" s="116"/>
      <c r="GY6" s="116"/>
      <c r="GZ6" s="116"/>
      <c r="HA6" s="116"/>
      <c r="HB6" s="116"/>
      <c r="HC6" s="116"/>
      <c r="HD6" s="116"/>
      <c r="HE6" s="116"/>
      <c r="HF6" s="116"/>
      <c r="HG6" s="116"/>
      <c r="HH6" s="116"/>
      <c r="HI6" s="116"/>
      <c r="HJ6" s="116"/>
      <c r="HK6" s="116"/>
      <c r="HL6" s="116"/>
      <c r="HM6" s="116"/>
      <c r="HN6" s="116"/>
      <c r="HO6" s="116"/>
      <c r="HP6" s="116"/>
      <c r="HQ6" s="116"/>
      <c r="HR6" s="116"/>
      <c r="HS6" s="116"/>
      <c r="HT6" s="116"/>
      <c r="HU6" s="116"/>
      <c r="HV6" s="116"/>
      <c r="HW6" s="116"/>
      <c r="HX6" s="116"/>
      <c r="HY6" s="116"/>
      <c r="HZ6" s="116"/>
      <c r="IA6" s="116"/>
      <c r="IB6" s="116"/>
      <c r="IC6" s="116"/>
      <c r="ID6" s="116"/>
      <c r="IE6" s="116"/>
      <c r="IF6" s="116"/>
      <c r="IG6" s="116"/>
      <c r="IH6" s="116"/>
      <c r="II6" s="116"/>
      <c r="IJ6" s="116"/>
      <c r="IK6" s="116"/>
      <c r="IL6" s="116"/>
      <c r="IM6" s="116"/>
      <c r="IN6" s="116"/>
      <c r="IO6" s="116"/>
      <c r="IP6" s="116"/>
      <c r="IQ6" s="116"/>
      <c r="IR6" s="116"/>
      <c r="IS6" s="116"/>
    </row>
    <row r="7" s="113" customFormat="1" ht="22.5" customHeight="1" spans="1:253">
      <c r="A7" s="119"/>
      <c r="B7" s="120"/>
      <c r="C7" s="121"/>
      <c r="D7" s="121"/>
      <c r="E7" s="121"/>
      <c r="F7" s="116"/>
      <c r="G7" s="116"/>
      <c r="H7" s="116"/>
      <c r="I7" s="116"/>
      <c r="J7" s="116"/>
      <c r="K7" s="116"/>
      <c r="L7" s="116"/>
      <c r="M7" s="116"/>
      <c r="N7" s="116"/>
      <c r="O7" s="116"/>
      <c r="P7" s="116"/>
      <c r="Q7" s="116"/>
      <c r="R7" s="116"/>
      <c r="S7" s="116"/>
      <c r="T7" s="116"/>
      <c r="U7" s="116"/>
      <c r="V7" s="116"/>
      <c r="W7" s="116"/>
      <c r="X7" s="116"/>
      <c r="Y7" s="116"/>
      <c r="Z7" s="116"/>
      <c r="AA7" s="116"/>
      <c r="AB7" s="116"/>
      <c r="AC7" s="116"/>
      <c r="AD7" s="116"/>
      <c r="AE7" s="116"/>
      <c r="AF7" s="116"/>
      <c r="AG7" s="116"/>
      <c r="AH7" s="116"/>
      <c r="AI7" s="116"/>
      <c r="AJ7" s="116"/>
      <c r="AK7" s="116"/>
      <c r="AL7" s="116"/>
      <c r="AM7" s="116"/>
      <c r="AN7" s="116"/>
      <c r="AO7" s="116"/>
      <c r="AP7" s="116"/>
      <c r="AQ7" s="116"/>
      <c r="AR7" s="116"/>
      <c r="AS7" s="116"/>
      <c r="AT7" s="116"/>
      <c r="AU7" s="116"/>
      <c r="AV7" s="116"/>
      <c r="AW7" s="116"/>
      <c r="AX7" s="116"/>
      <c r="AY7" s="116"/>
      <c r="AZ7" s="116"/>
      <c r="BA7" s="116"/>
      <c r="BB7" s="116"/>
      <c r="BC7" s="116"/>
      <c r="BD7" s="116"/>
      <c r="BE7" s="116"/>
      <c r="BF7" s="116"/>
      <c r="BG7" s="116"/>
      <c r="BH7" s="116"/>
      <c r="BI7" s="116"/>
      <c r="BJ7" s="116"/>
      <c r="BK7" s="116"/>
      <c r="BL7" s="116"/>
      <c r="BM7" s="116"/>
      <c r="BN7" s="116"/>
      <c r="BO7" s="116"/>
      <c r="BP7" s="116"/>
      <c r="BQ7" s="116"/>
      <c r="BR7" s="116"/>
      <c r="BS7" s="116"/>
      <c r="BT7" s="116"/>
      <c r="BU7" s="116"/>
      <c r="BV7" s="116"/>
      <c r="BW7" s="116"/>
      <c r="BX7" s="116"/>
      <c r="BY7" s="116"/>
      <c r="BZ7" s="116"/>
      <c r="CA7" s="116"/>
      <c r="CB7" s="116"/>
      <c r="CC7" s="116"/>
      <c r="CD7" s="116"/>
      <c r="CE7" s="116"/>
      <c r="CF7" s="116"/>
      <c r="CG7" s="116"/>
      <c r="CH7" s="116"/>
      <c r="CI7" s="116"/>
      <c r="CJ7" s="116"/>
      <c r="CK7" s="116"/>
      <c r="CL7" s="116"/>
      <c r="CM7" s="116"/>
      <c r="CN7" s="116"/>
      <c r="CO7" s="116"/>
      <c r="CP7" s="116"/>
      <c r="CQ7" s="116"/>
      <c r="CR7" s="116"/>
      <c r="CS7" s="116"/>
      <c r="CT7" s="116"/>
      <c r="CU7" s="116"/>
      <c r="CV7" s="116"/>
      <c r="CW7" s="116"/>
      <c r="CX7" s="116"/>
      <c r="CY7" s="116"/>
      <c r="CZ7" s="116"/>
      <c r="DA7" s="116"/>
      <c r="DB7" s="116"/>
      <c r="DC7" s="116"/>
      <c r="DD7" s="116"/>
      <c r="DE7" s="116"/>
      <c r="DF7" s="116"/>
      <c r="DG7" s="116"/>
      <c r="DH7" s="116"/>
      <c r="DI7" s="116"/>
      <c r="DJ7" s="116"/>
      <c r="DK7" s="116"/>
      <c r="DL7" s="116"/>
      <c r="DM7" s="116"/>
      <c r="DN7" s="116"/>
      <c r="DO7" s="116"/>
      <c r="DP7" s="116"/>
      <c r="DQ7" s="116"/>
      <c r="DR7" s="116"/>
      <c r="DS7" s="116"/>
      <c r="DT7" s="116"/>
      <c r="DU7" s="116"/>
      <c r="DV7" s="116"/>
      <c r="DW7" s="116"/>
      <c r="DX7" s="116"/>
      <c r="DY7" s="116"/>
      <c r="DZ7" s="116"/>
      <c r="EA7" s="116"/>
      <c r="EB7" s="116"/>
      <c r="EC7" s="116"/>
      <c r="ED7" s="116"/>
      <c r="EE7" s="116"/>
      <c r="EF7" s="116"/>
      <c r="EG7" s="116"/>
      <c r="EH7" s="116"/>
      <c r="EI7" s="116"/>
      <c r="EJ7" s="116"/>
      <c r="EK7" s="116"/>
      <c r="EL7" s="116"/>
      <c r="EM7" s="116"/>
      <c r="EN7" s="116"/>
      <c r="EO7" s="116"/>
      <c r="EP7" s="116"/>
      <c r="EQ7" s="116"/>
      <c r="ER7" s="116"/>
      <c r="ES7" s="116"/>
      <c r="ET7" s="116"/>
      <c r="EU7" s="116"/>
      <c r="EV7" s="116"/>
      <c r="EW7" s="116"/>
      <c r="EX7" s="116"/>
      <c r="EY7" s="116"/>
      <c r="EZ7" s="116"/>
      <c r="FA7" s="116"/>
      <c r="FB7" s="116"/>
      <c r="FC7" s="116"/>
      <c r="FD7" s="116"/>
      <c r="FE7" s="116"/>
      <c r="FF7" s="116"/>
      <c r="FG7" s="116"/>
      <c r="FH7" s="116"/>
      <c r="FI7" s="116"/>
      <c r="FJ7" s="116"/>
      <c r="FK7" s="116"/>
      <c r="FL7" s="116"/>
      <c r="FM7" s="116"/>
      <c r="FN7" s="116"/>
      <c r="FO7" s="116"/>
      <c r="FP7" s="116"/>
      <c r="FQ7" s="116"/>
      <c r="FR7" s="116"/>
      <c r="FS7" s="116"/>
      <c r="FT7" s="116"/>
      <c r="FU7" s="116"/>
      <c r="FV7" s="116"/>
      <c r="FW7" s="116"/>
      <c r="FX7" s="116"/>
      <c r="FY7" s="116"/>
      <c r="FZ7" s="116"/>
      <c r="GA7" s="116"/>
      <c r="GB7" s="116"/>
      <c r="GC7" s="116"/>
      <c r="GD7" s="116"/>
      <c r="GE7" s="116"/>
      <c r="GF7" s="116"/>
      <c r="GG7" s="116"/>
      <c r="GH7" s="116"/>
      <c r="GI7" s="116"/>
      <c r="GJ7" s="116"/>
      <c r="GK7" s="116"/>
      <c r="GL7" s="116"/>
      <c r="GM7" s="116"/>
      <c r="GN7" s="116"/>
      <c r="GO7" s="116"/>
      <c r="GP7" s="116"/>
      <c r="GQ7" s="116"/>
      <c r="GR7" s="116"/>
      <c r="GS7" s="116"/>
      <c r="GT7" s="116"/>
      <c r="GU7" s="116"/>
      <c r="GV7" s="116"/>
      <c r="GW7" s="116"/>
      <c r="GX7" s="116"/>
      <c r="GY7" s="116"/>
      <c r="GZ7" s="116"/>
      <c r="HA7" s="116"/>
      <c r="HB7" s="116"/>
      <c r="HC7" s="116"/>
      <c r="HD7" s="116"/>
      <c r="HE7" s="116"/>
      <c r="HF7" s="116"/>
      <c r="HG7" s="116"/>
      <c r="HH7" s="116"/>
      <c r="HI7" s="116"/>
      <c r="HJ7" s="116"/>
      <c r="HK7" s="116"/>
      <c r="HL7" s="116"/>
      <c r="HM7" s="116"/>
      <c r="HN7" s="116"/>
      <c r="HO7" s="116"/>
      <c r="HP7" s="116"/>
      <c r="HQ7" s="116"/>
      <c r="HR7" s="116"/>
      <c r="HS7" s="116"/>
      <c r="HT7" s="116"/>
      <c r="HU7" s="116"/>
      <c r="HV7" s="116"/>
      <c r="HW7" s="116"/>
      <c r="HX7" s="116"/>
      <c r="HY7" s="116"/>
      <c r="HZ7" s="116"/>
      <c r="IA7" s="116"/>
      <c r="IB7" s="116"/>
      <c r="IC7" s="116"/>
      <c r="ID7" s="116"/>
      <c r="IE7" s="116"/>
      <c r="IF7" s="116"/>
      <c r="IG7" s="116"/>
      <c r="IH7" s="116"/>
      <c r="II7" s="116"/>
      <c r="IJ7" s="116"/>
      <c r="IK7" s="116"/>
      <c r="IL7" s="116"/>
      <c r="IM7" s="116"/>
      <c r="IN7" s="116"/>
      <c r="IO7" s="116"/>
      <c r="IP7" s="116"/>
      <c r="IQ7" s="116"/>
      <c r="IR7" s="116"/>
      <c r="IS7" s="116"/>
    </row>
    <row r="8" s="113" customFormat="1" ht="22.5" customHeight="1" spans="1:253">
      <c r="A8" s="119">
        <v>2300916</v>
      </c>
      <c r="B8" s="120" t="s">
        <v>324</v>
      </c>
      <c r="C8" s="121"/>
      <c r="D8" s="121"/>
      <c r="E8" s="121"/>
      <c r="F8" s="116"/>
      <c r="G8" s="116"/>
      <c r="H8" s="116"/>
      <c r="I8" s="116"/>
      <c r="J8" s="116"/>
      <c r="K8" s="116"/>
      <c r="L8" s="116"/>
      <c r="M8" s="116"/>
      <c r="N8" s="116"/>
      <c r="O8" s="116"/>
      <c r="P8" s="116"/>
      <c r="Q8" s="116"/>
      <c r="R8" s="116"/>
      <c r="S8" s="116"/>
      <c r="T8" s="116"/>
      <c r="U8" s="116"/>
      <c r="V8" s="116"/>
      <c r="W8" s="116"/>
      <c r="X8" s="116"/>
      <c r="Y8" s="116"/>
      <c r="Z8" s="116"/>
      <c r="AA8" s="116"/>
      <c r="AB8" s="116"/>
      <c r="AC8" s="116"/>
      <c r="AD8" s="116"/>
      <c r="AE8" s="116"/>
      <c r="AF8" s="116"/>
      <c r="AG8" s="116"/>
      <c r="AH8" s="116"/>
      <c r="AI8" s="116"/>
      <c r="AJ8" s="116"/>
      <c r="AK8" s="116"/>
      <c r="AL8" s="116"/>
      <c r="AM8" s="116"/>
      <c r="AN8" s="116"/>
      <c r="AO8" s="116"/>
      <c r="AP8" s="116"/>
      <c r="AQ8" s="116"/>
      <c r="AR8" s="116"/>
      <c r="AS8" s="116"/>
      <c r="AT8" s="116"/>
      <c r="AU8" s="116"/>
      <c r="AV8" s="116"/>
      <c r="AW8" s="116"/>
      <c r="AX8" s="116"/>
      <c r="AY8" s="116"/>
      <c r="AZ8" s="116"/>
      <c r="BA8" s="116"/>
      <c r="BB8" s="116"/>
      <c r="BC8" s="116"/>
      <c r="BD8" s="116"/>
      <c r="BE8" s="116"/>
      <c r="BF8" s="116"/>
      <c r="BG8" s="116"/>
      <c r="BH8" s="116"/>
      <c r="BI8" s="116"/>
      <c r="BJ8" s="116"/>
      <c r="BK8" s="116"/>
      <c r="BL8" s="116"/>
      <c r="BM8" s="116"/>
      <c r="BN8" s="116"/>
      <c r="BO8" s="116"/>
      <c r="BP8" s="116"/>
      <c r="BQ8" s="116"/>
      <c r="BR8" s="116"/>
      <c r="BS8" s="116"/>
      <c r="BT8" s="116"/>
      <c r="BU8" s="116"/>
      <c r="BV8" s="116"/>
      <c r="BW8" s="116"/>
      <c r="BX8" s="116"/>
      <c r="BY8" s="116"/>
      <c r="BZ8" s="116"/>
      <c r="CA8" s="116"/>
      <c r="CB8" s="116"/>
      <c r="CC8" s="116"/>
      <c r="CD8" s="116"/>
      <c r="CE8" s="116"/>
      <c r="CF8" s="116"/>
      <c r="CG8" s="116"/>
      <c r="CH8" s="116"/>
      <c r="CI8" s="116"/>
      <c r="CJ8" s="116"/>
      <c r="CK8" s="116"/>
      <c r="CL8" s="116"/>
      <c r="CM8" s="116"/>
      <c r="CN8" s="116"/>
      <c r="CO8" s="116"/>
      <c r="CP8" s="116"/>
      <c r="CQ8" s="116"/>
      <c r="CR8" s="116"/>
      <c r="CS8" s="116"/>
      <c r="CT8" s="116"/>
      <c r="CU8" s="116"/>
      <c r="CV8" s="116"/>
      <c r="CW8" s="116"/>
      <c r="CX8" s="116"/>
      <c r="CY8" s="116"/>
      <c r="CZ8" s="116"/>
      <c r="DA8" s="116"/>
      <c r="DB8" s="116"/>
      <c r="DC8" s="116"/>
      <c r="DD8" s="116"/>
      <c r="DE8" s="116"/>
      <c r="DF8" s="116"/>
      <c r="DG8" s="116"/>
      <c r="DH8" s="116"/>
      <c r="DI8" s="116"/>
      <c r="DJ8" s="116"/>
      <c r="DK8" s="116"/>
      <c r="DL8" s="116"/>
      <c r="DM8" s="116"/>
      <c r="DN8" s="116"/>
      <c r="DO8" s="116"/>
      <c r="DP8" s="116"/>
      <c r="DQ8" s="116"/>
      <c r="DR8" s="116"/>
      <c r="DS8" s="116"/>
      <c r="DT8" s="116"/>
      <c r="DU8" s="116"/>
      <c r="DV8" s="116"/>
      <c r="DW8" s="116"/>
      <c r="DX8" s="116"/>
      <c r="DY8" s="116"/>
      <c r="DZ8" s="116"/>
      <c r="EA8" s="116"/>
      <c r="EB8" s="116"/>
      <c r="EC8" s="116"/>
      <c r="ED8" s="116"/>
      <c r="EE8" s="116"/>
      <c r="EF8" s="116"/>
      <c r="EG8" s="116"/>
      <c r="EH8" s="116"/>
      <c r="EI8" s="116"/>
      <c r="EJ8" s="116"/>
      <c r="EK8" s="116"/>
      <c r="EL8" s="116"/>
      <c r="EM8" s="116"/>
      <c r="EN8" s="116"/>
      <c r="EO8" s="116"/>
      <c r="EP8" s="116"/>
      <c r="EQ8" s="116"/>
      <c r="ER8" s="116"/>
      <c r="ES8" s="116"/>
      <c r="ET8" s="116"/>
      <c r="EU8" s="116"/>
      <c r="EV8" s="116"/>
      <c r="EW8" s="116"/>
      <c r="EX8" s="116"/>
      <c r="EY8" s="116"/>
      <c r="EZ8" s="116"/>
      <c r="FA8" s="116"/>
      <c r="FB8" s="116"/>
      <c r="FC8" s="116"/>
      <c r="FD8" s="116"/>
      <c r="FE8" s="116"/>
      <c r="FF8" s="116"/>
      <c r="FG8" s="116"/>
      <c r="FH8" s="116"/>
      <c r="FI8" s="116"/>
      <c r="FJ8" s="116"/>
      <c r="FK8" s="116"/>
      <c r="FL8" s="116"/>
      <c r="FM8" s="116"/>
      <c r="FN8" s="116"/>
      <c r="FO8" s="116"/>
      <c r="FP8" s="116"/>
      <c r="FQ8" s="116"/>
      <c r="FR8" s="116"/>
      <c r="FS8" s="116"/>
      <c r="FT8" s="116"/>
      <c r="FU8" s="116"/>
      <c r="FV8" s="116"/>
      <c r="FW8" s="116"/>
      <c r="FX8" s="116"/>
      <c r="FY8" s="116"/>
      <c r="FZ8" s="116"/>
      <c r="GA8" s="116"/>
      <c r="GB8" s="116"/>
      <c r="GC8" s="116"/>
      <c r="GD8" s="116"/>
      <c r="GE8" s="116"/>
      <c r="GF8" s="116"/>
      <c r="GG8" s="116"/>
      <c r="GH8" s="116"/>
      <c r="GI8" s="116"/>
      <c r="GJ8" s="116"/>
      <c r="GK8" s="116"/>
      <c r="GL8" s="116"/>
      <c r="GM8" s="116"/>
      <c r="GN8" s="116"/>
      <c r="GO8" s="116"/>
      <c r="GP8" s="116"/>
      <c r="GQ8" s="116"/>
      <c r="GR8" s="116"/>
      <c r="GS8" s="116"/>
      <c r="GT8" s="116"/>
      <c r="GU8" s="116"/>
      <c r="GV8" s="116"/>
      <c r="GW8" s="116"/>
      <c r="GX8" s="116"/>
      <c r="GY8" s="116"/>
      <c r="GZ8" s="116"/>
      <c r="HA8" s="116"/>
      <c r="HB8" s="116"/>
      <c r="HC8" s="116"/>
      <c r="HD8" s="116"/>
      <c r="HE8" s="116"/>
      <c r="HF8" s="116"/>
      <c r="HG8" s="116"/>
      <c r="HH8" s="116"/>
      <c r="HI8" s="116"/>
      <c r="HJ8" s="116"/>
      <c r="HK8" s="116"/>
      <c r="HL8" s="116"/>
      <c r="HM8" s="116"/>
      <c r="HN8" s="116"/>
      <c r="HO8" s="116"/>
      <c r="HP8" s="116"/>
      <c r="HQ8" s="116"/>
      <c r="HR8" s="116"/>
      <c r="HS8" s="116"/>
      <c r="HT8" s="116"/>
      <c r="HU8" s="116"/>
      <c r="HV8" s="116"/>
      <c r="HW8" s="116"/>
      <c r="HX8" s="116"/>
      <c r="HY8" s="116"/>
      <c r="HZ8" s="116"/>
      <c r="IA8" s="116"/>
      <c r="IB8" s="116"/>
      <c r="IC8" s="116"/>
      <c r="ID8" s="116"/>
      <c r="IE8" s="116"/>
      <c r="IF8" s="116"/>
      <c r="IG8" s="116"/>
      <c r="IH8" s="116"/>
      <c r="II8" s="116"/>
      <c r="IJ8" s="116"/>
      <c r="IK8" s="116"/>
      <c r="IL8" s="116"/>
      <c r="IM8" s="116"/>
      <c r="IN8" s="116"/>
      <c r="IO8" s="116"/>
      <c r="IP8" s="116"/>
      <c r="IQ8" s="116"/>
      <c r="IR8" s="116"/>
      <c r="IS8" s="116"/>
    </row>
    <row r="9" s="113" customFormat="1" ht="22.5" customHeight="1" spans="1:253">
      <c r="A9" s="119"/>
      <c r="B9" s="120"/>
      <c r="C9" s="121"/>
      <c r="D9" s="121"/>
      <c r="E9" s="121"/>
      <c r="F9" s="116"/>
      <c r="G9" s="116"/>
      <c r="H9" s="116"/>
      <c r="I9" s="116"/>
      <c r="J9" s="116"/>
      <c r="K9" s="116"/>
      <c r="L9" s="116"/>
      <c r="M9" s="116"/>
      <c r="N9" s="116"/>
      <c r="O9" s="116"/>
      <c r="P9" s="116"/>
      <c r="Q9" s="116"/>
      <c r="R9" s="116"/>
      <c r="S9" s="116"/>
      <c r="T9" s="116"/>
      <c r="U9" s="116"/>
      <c r="V9" s="116"/>
      <c r="W9" s="116"/>
      <c r="X9" s="116"/>
      <c r="Y9" s="116"/>
      <c r="Z9" s="116"/>
      <c r="AA9" s="116"/>
      <c r="AB9" s="116"/>
      <c r="AC9" s="116"/>
      <c r="AD9" s="116"/>
      <c r="AE9" s="116"/>
      <c r="AF9" s="116"/>
      <c r="AG9" s="116"/>
      <c r="AH9" s="116"/>
      <c r="AI9" s="116"/>
      <c r="AJ9" s="116"/>
      <c r="AK9" s="116"/>
      <c r="AL9" s="116"/>
      <c r="AM9" s="116"/>
      <c r="AN9" s="116"/>
      <c r="AO9" s="116"/>
      <c r="AP9" s="116"/>
      <c r="AQ9" s="116"/>
      <c r="AR9" s="116"/>
      <c r="AS9" s="116"/>
      <c r="AT9" s="116"/>
      <c r="AU9" s="116"/>
      <c r="AV9" s="116"/>
      <c r="AW9" s="116"/>
      <c r="AX9" s="116"/>
      <c r="AY9" s="116"/>
      <c r="AZ9" s="116"/>
      <c r="BA9" s="116"/>
      <c r="BB9" s="116"/>
      <c r="BC9" s="116"/>
      <c r="BD9" s="116"/>
      <c r="BE9" s="116"/>
      <c r="BF9" s="116"/>
      <c r="BG9" s="116"/>
      <c r="BH9" s="116"/>
      <c r="BI9" s="116"/>
      <c r="BJ9" s="116"/>
      <c r="BK9" s="116"/>
      <c r="BL9" s="116"/>
      <c r="BM9" s="116"/>
      <c r="BN9" s="116"/>
      <c r="BO9" s="116"/>
      <c r="BP9" s="116"/>
      <c r="BQ9" s="116"/>
      <c r="BR9" s="116"/>
      <c r="BS9" s="116"/>
      <c r="BT9" s="116"/>
      <c r="BU9" s="116"/>
      <c r="BV9" s="116"/>
      <c r="BW9" s="116"/>
      <c r="BX9" s="116"/>
      <c r="BY9" s="116"/>
      <c r="BZ9" s="116"/>
      <c r="CA9" s="116"/>
      <c r="CB9" s="116"/>
      <c r="CC9" s="116"/>
      <c r="CD9" s="116"/>
      <c r="CE9" s="116"/>
      <c r="CF9" s="116"/>
      <c r="CG9" s="116"/>
      <c r="CH9" s="116"/>
      <c r="CI9" s="116"/>
      <c r="CJ9" s="116"/>
      <c r="CK9" s="116"/>
      <c r="CL9" s="116"/>
      <c r="CM9" s="116"/>
      <c r="CN9" s="116"/>
      <c r="CO9" s="116"/>
      <c r="CP9" s="116"/>
      <c r="CQ9" s="116"/>
      <c r="CR9" s="116"/>
      <c r="CS9" s="116"/>
      <c r="CT9" s="116"/>
      <c r="CU9" s="116"/>
      <c r="CV9" s="116"/>
      <c r="CW9" s="116"/>
      <c r="CX9" s="116"/>
      <c r="CY9" s="116"/>
      <c r="CZ9" s="116"/>
      <c r="DA9" s="116"/>
      <c r="DB9" s="116"/>
      <c r="DC9" s="116"/>
      <c r="DD9" s="116"/>
      <c r="DE9" s="116"/>
      <c r="DF9" s="116"/>
      <c r="DG9" s="116"/>
      <c r="DH9" s="116"/>
      <c r="DI9" s="116"/>
      <c r="DJ9" s="116"/>
      <c r="DK9" s="116"/>
      <c r="DL9" s="116"/>
      <c r="DM9" s="116"/>
      <c r="DN9" s="116"/>
      <c r="DO9" s="116"/>
      <c r="DP9" s="116"/>
      <c r="DQ9" s="116"/>
      <c r="DR9" s="116"/>
      <c r="DS9" s="116"/>
      <c r="DT9" s="116"/>
      <c r="DU9" s="116"/>
      <c r="DV9" s="116"/>
      <c r="DW9" s="116"/>
      <c r="DX9" s="116"/>
      <c r="DY9" s="116"/>
      <c r="DZ9" s="116"/>
      <c r="EA9" s="116"/>
      <c r="EB9" s="116"/>
      <c r="EC9" s="116"/>
      <c r="ED9" s="116"/>
      <c r="EE9" s="116"/>
      <c r="EF9" s="116"/>
      <c r="EG9" s="116"/>
      <c r="EH9" s="116"/>
      <c r="EI9" s="116"/>
      <c r="EJ9" s="116"/>
      <c r="EK9" s="116"/>
      <c r="EL9" s="116"/>
      <c r="EM9" s="116"/>
      <c r="EN9" s="116"/>
      <c r="EO9" s="116"/>
      <c r="EP9" s="116"/>
      <c r="EQ9" s="116"/>
      <c r="ER9" s="116"/>
      <c r="ES9" s="116"/>
      <c r="ET9" s="116"/>
      <c r="EU9" s="116"/>
      <c r="EV9" s="116"/>
      <c r="EW9" s="116"/>
      <c r="EX9" s="116"/>
      <c r="EY9" s="116"/>
      <c r="EZ9" s="116"/>
      <c r="FA9" s="116"/>
      <c r="FB9" s="116"/>
      <c r="FC9" s="116"/>
      <c r="FD9" s="116"/>
      <c r="FE9" s="116"/>
      <c r="FF9" s="116"/>
      <c r="FG9" s="116"/>
      <c r="FH9" s="116"/>
      <c r="FI9" s="116"/>
      <c r="FJ9" s="116"/>
      <c r="FK9" s="116"/>
      <c r="FL9" s="116"/>
      <c r="FM9" s="116"/>
      <c r="FN9" s="116"/>
      <c r="FO9" s="116"/>
      <c r="FP9" s="116"/>
      <c r="FQ9" s="116"/>
      <c r="FR9" s="116"/>
      <c r="FS9" s="116"/>
      <c r="FT9" s="116"/>
      <c r="FU9" s="116"/>
      <c r="FV9" s="116"/>
      <c r="FW9" s="116"/>
      <c r="FX9" s="116"/>
      <c r="FY9" s="116"/>
      <c r="FZ9" s="116"/>
      <c r="GA9" s="116"/>
      <c r="GB9" s="116"/>
      <c r="GC9" s="116"/>
      <c r="GD9" s="116"/>
      <c r="GE9" s="116"/>
      <c r="GF9" s="116"/>
      <c r="GG9" s="116"/>
      <c r="GH9" s="116"/>
      <c r="GI9" s="116"/>
      <c r="GJ9" s="116"/>
      <c r="GK9" s="116"/>
      <c r="GL9" s="116"/>
      <c r="GM9" s="116"/>
      <c r="GN9" s="116"/>
      <c r="GO9" s="116"/>
      <c r="GP9" s="116"/>
      <c r="GQ9" s="116"/>
      <c r="GR9" s="116"/>
      <c r="GS9" s="116"/>
      <c r="GT9" s="116"/>
      <c r="GU9" s="116"/>
      <c r="GV9" s="116"/>
      <c r="GW9" s="116"/>
      <c r="GX9" s="116"/>
      <c r="GY9" s="116"/>
      <c r="GZ9" s="116"/>
      <c r="HA9" s="116"/>
      <c r="HB9" s="116"/>
      <c r="HC9" s="116"/>
      <c r="HD9" s="116"/>
      <c r="HE9" s="116"/>
      <c r="HF9" s="116"/>
      <c r="HG9" s="116"/>
      <c r="HH9" s="116"/>
      <c r="HI9" s="116"/>
      <c r="HJ9" s="116"/>
      <c r="HK9" s="116"/>
      <c r="HL9" s="116"/>
      <c r="HM9" s="116"/>
      <c r="HN9" s="116"/>
      <c r="HO9" s="116"/>
      <c r="HP9" s="116"/>
      <c r="HQ9" s="116"/>
      <c r="HR9" s="116"/>
      <c r="HS9" s="116"/>
      <c r="HT9" s="116"/>
      <c r="HU9" s="116"/>
      <c r="HV9" s="116"/>
      <c r="HW9" s="116"/>
      <c r="HX9" s="116"/>
      <c r="HY9" s="116"/>
      <c r="HZ9" s="116"/>
      <c r="IA9" s="116"/>
      <c r="IB9" s="116"/>
      <c r="IC9" s="116"/>
      <c r="ID9" s="116"/>
      <c r="IE9" s="116"/>
      <c r="IF9" s="116"/>
      <c r="IG9" s="116"/>
      <c r="IH9" s="116"/>
      <c r="II9" s="116"/>
      <c r="IJ9" s="116"/>
      <c r="IK9" s="116"/>
      <c r="IL9" s="116"/>
      <c r="IM9" s="116"/>
      <c r="IN9" s="116"/>
      <c r="IO9" s="116"/>
      <c r="IP9" s="116"/>
      <c r="IQ9" s="116"/>
      <c r="IR9" s="116"/>
      <c r="IS9" s="116"/>
    </row>
    <row r="10" s="113" customFormat="1" ht="22.5" customHeight="1" spans="1:253">
      <c r="A10" s="119">
        <v>2300915</v>
      </c>
      <c r="B10" s="120" t="s">
        <v>325</v>
      </c>
      <c r="C10" s="121"/>
      <c r="D10" s="121"/>
      <c r="E10" s="121"/>
      <c r="F10" s="116"/>
      <c r="G10" s="116"/>
      <c r="H10" s="116"/>
      <c r="I10" s="116"/>
      <c r="J10" s="116"/>
      <c r="K10" s="116"/>
      <c r="L10" s="116"/>
      <c r="M10" s="116"/>
      <c r="N10" s="116"/>
      <c r="O10" s="116"/>
      <c r="P10" s="116"/>
      <c r="Q10" s="116"/>
      <c r="R10" s="116"/>
      <c r="S10" s="116"/>
      <c r="T10" s="116"/>
      <c r="U10" s="116"/>
      <c r="V10" s="116"/>
      <c r="W10" s="116"/>
      <c r="X10" s="116"/>
      <c r="Y10" s="116"/>
      <c r="Z10" s="116"/>
      <c r="AA10" s="116"/>
      <c r="AB10" s="116"/>
      <c r="AC10" s="116"/>
      <c r="AD10" s="116"/>
      <c r="AE10" s="116"/>
      <c r="AF10" s="116"/>
      <c r="AG10" s="116"/>
      <c r="AH10" s="116"/>
      <c r="AI10" s="116"/>
      <c r="AJ10" s="116"/>
      <c r="AK10" s="116"/>
      <c r="AL10" s="116"/>
      <c r="AM10" s="116"/>
      <c r="AN10" s="116"/>
      <c r="AO10" s="116"/>
      <c r="AP10" s="116"/>
      <c r="AQ10" s="116"/>
      <c r="AR10" s="116"/>
      <c r="AS10" s="116"/>
      <c r="AT10" s="116"/>
      <c r="AU10" s="116"/>
      <c r="AV10" s="116"/>
      <c r="AW10" s="116"/>
      <c r="AX10" s="116"/>
      <c r="AY10" s="116"/>
      <c r="AZ10" s="116"/>
      <c r="BA10" s="116"/>
      <c r="BB10" s="116"/>
      <c r="BC10" s="116"/>
      <c r="BD10" s="116"/>
      <c r="BE10" s="116"/>
      <c r="BF10" s="116"/>
      <c r="BG10" s="116"/>
      <c r="BH10" s="116"/>
      <c r="BI10" s="116"/>
      <c r="BJ10" s="116"/>
      <c r="BK10" s="116"/>
      <c r="BL10" s="116"/>
      <c r="BM10" s="116"/>
      <c r="BN10" s="116"/>
      <c r="BO10" s="116"/>
      <c r="BP10" s="116"/>
      <c r="BQ10" s="116"/>
      <c r="BR10" s="116"/>
      <c r="BS10" s="116"/>
      <c r="BT10" s="116"/>
      <c r="BU10" s="116"/>
      <c r="BV10" s="116"/>
      <c r="BW10" s="116"/>
      <c r="BX10" s="116"/>
      <c r="BY10" s="116"/>
      <c r="BZ10" s="116"/>
      <c r="CA10" s="116"/>
      <c r="CB10" s="116"/>
      <c r="CC10" s="116"/>
      <c r="CD10" s="116"/>
      <c r="CE10" s="116"/>
      <c r="CF10" s="116"/>
      <c r="CG10" s="116"/>
      <c r="CH10" s="116"/>
      <c r="CI10" s="116"/>
      <c r="CJ10" s="116"/>
      <c r="CK10" s="116"/>
      <c r="CL10" s="116"/>
      <c r="CM10" s="116"/>
      <c r="CN10" s="116"/>
      <c r="CO10" s="116"/>
      <c r="CP10" s="116"/>
      <c r="CQ10" s="116"/>
      <c r="CR10" s="116"/>
      <c r="CS10" s="116"/>
      <c r="CT10" s="116"/>
      <c r="CU10" s="116"/>
      <c r="CV10" s="116"/>
      <c r="CW10" s="116"/>
      <c r="CX10" s="116"/>
      <c r="CY10" s="116"/>
      <c r="CZ10" s="116"/>
      <c r="DA10" s="116"/>
      <c r="DB10" s="116"/>
      <c r="DC10" s="116"/>
      <c r="DD10" s="116"/>
      <c r="DE10" s="116"/>
      <c r="DF10" s="116"/>
      <c r="DG10" s="116"/>
      <c r="DH10" s="116"/>
      <c r="DI10" s="116"/>
      <c r="DJ10" s="116"/>
      <c r="DK10" s="116"/>
      <c r="DL10" s="116"/>
      <c r="DM10" s="116"/>
      <c r="DN10" s="116"/>
      <c r="DO10" s="116"/>
      <c r="DP10" s="116"/>
      <c r="DQ10" s="116"/>
      <c r="DR10" s="116"/>
      <c r="DS10" s="116"/>
      <c r="DT10" s="116"/>
      <c r="DU10" s="116"/>
      <c r="DV10" s="116"/>
      <c r="DW10" s="116"/>
      <c r="DX10" s="116"/>
      <c r="DY10" s="116"/>
      <c r="DZ10" s="116"/>
      <c r="EA10" s="116"/>
      <c r="EB10" s="116"/>
      <c r="EC10" s="116"/>
      <c r="ED10" s="116"/>
      <c r="EE10" s="116"/>
      <c r="EF10" s="116"/>
      <c r="EG10" s="116"/>
      <c r="EH10" s="116"/>
      <c r="EI10" s="116"/>
      <c r="EJ10" s="116"/>
      <c r="EK10" s="116"/>
      <c r="EL10" s="116"/>
      <c r="EM10" s="116"/>
      <c r="EN10" s="116"/>
      <c r="EO10" s="116"/>
      <c r="EP10" s="116"/>
      <c r="EQ10" s="116"/>
      <c r="ER10" s="116"/>
      <c r="ES10" s="116"/>
      <c r="ET10" s="116"/>
      <c r="EU10" s="116"/>
      <c r="EV10" s="116"/>
      <c r="EW10" s="116"/>
      <c r="EX10" s="116"/>
      <c r="EY10" s="116"/>
      <c r="EZ10" s="116"/>
      <c r="FA10" s="116"/>
      <c r="FB10" s="116"/>
      <c r="FC10" s="116"/>
      <c r="FD10" s="116"/>
      <c r="FE10" s="116"/>
      <c r="FF10" s="116"/>
      <c r="FG10" s="116"/>
      <c r="FH10" s="116"/>
      <c r="FI10" s="116"/>
      <c r="FJ10" s="116"/>
      <c r="FK10" s="116"/>
      <c r="FL10" s="116"/>
      <c r="FM10" s="116"/>
      <c r="FN10" s="116"/>
      <c r="FO10" s="116"/>
      <c r="FP10" s="116"/>
      <c r="FQ10" s="116"/>
      <c r="FR10" s="116"/>
      <c r="FS10" s="116"/>
      <c r="FT10" s="116"/>
      <c r="FU10" s="116"/>
      <c r="FV10" s="116"/>
      <c r="FW10" s="116"/>
      <c r="FX10" s="116"/>
      <c r="FY10" s="116"/>
      <c r="FZ10" s="116"/>
      <c r="GA10" s="116"/>
      <c r="GB10" s="116"/>
      <c r="GC10" s="116"/>
      <c r="GD10" s="116"/>
      <c r="GE10" s="116"/>
      <c r="GF10" s="116"/>
      <c r="GG10" s="116"/>
      <c r="GH10" s="116"/>
      <c r="GI10" s="116"/>
      <c r="GJ10" s="116"/>
      <c r="GK10" s="116"/>
      <c r="GL10" s="116"/>
      <c r="GM10" s="116"/>
      <c r="GN10" s="116"/>
      <c r="GO10" s="116"/>
      <c r="GP10" s="116"/>
      <c r="GQ10" s="116"/>
      <c r="GR10" s="116"/>
      <c r="GS10" s="116"/>
      <c r="GT10" s="116"/>
      <c r="GU10" s="116"/>
      <c r="GV10" s="116"/>
      <c r="GW10" s="116"/>
      <c r="GX10" s="116"/>
      <c r="GY10" s="116"/>
      <c r="GZ10" s="116"/>
      <c r="HA10" s="116"/>
      <c r="HB10" s="116"/>
      <c r="HC10" s="116"/>
      <c r="HD10" s="116"/>
      <c r="HE10" s="116"/>
      <c r="HF10" s="116"/>
      <c r="HG10" s="116"/>
      <c r="HH10" s="116"/>
      <c r="HI10" s="116"/>
      <c r="HJ10" s="116"/>
      <c r="HK10" s="116"/>
      <c r="HL10" s="116"/>
      <c r="HM10" s="116"/>
      <c r="HN10" s="116"/>
      <c r="HO10" s="116"/>
      <c r="HP10" s="116"/>
      <c r="HQ10" s="116"/>
      <c r="HR10" s="116"/>
      <c r="HS10" s="116"/>
      <c r="HT10" s="116"/>
      <c r="HU10" s="116"/>
      <c r="HV10" s="116"/>
      <c r="HW10" s="116"/>
      <c r="HX10" s="116"/>
      <c r="HY10" s="116"/>
      <c r="HZ10" s="116"/>
      <c r="IA10" s="116"/>
      <c r="IB10" s="116"/>
      <c r="IC10" s="116"/>
      <c r="ID10" s="116"/>
      <c r="IE10" s="116"/>
      <c r="IF10" s="116"/>
      <c r="IG10" s="116"/>
      <c r="IH10" s="116"/>
      <c r="II10" s="116"/>
      <c r="IJ10" s="116"/>
      <c r="IK10" s="116"/>
      <c r="IL10" s="116"/>
      <c r="IM10" s="116"/>
      <c r="IN10" s="116"/>
      <c r="IO10" s="116"/>
      <c r="IP10" s="116"/>
      <c r="IQ10" s="116"/>
      <c r="IR10" s="116"/>
      <c r="IS10" s="116"/>
    </row>
    <row r="11" s="113" customFormat="1" ht="22.5" customHeight="1" spans="1:253">
      <c r="A11" s="119"/>
      <c r="B11" s="120"/>
      <c r="C11" s="121"/>
      <c r="D11" s="121"/>
      <c r="E11" s="121"/>
      <c r="F11" s="116"/>
      <c r="G11" s="116"/>
      <c r="H11" s="116"/>
      <c r="I11" s="116"/>
      <c r="J11" s="116"/>
      <c r="K11" s="116"/>
      <c r="L11" s="116"/>
      <c r="M11" s="116"/>
      <c r="N11" s="116"/>
      <c r="O11" s="116"/>
      <c r="P11" s="116"/>
      <c r="Q11" s="116"/>
      <c r="R11" s="116"/>
      <c r="S11" s="116"/>
      <c r="T11" s="116"/>
      <c r="U11" s="116"/>
      <c r="V11" s="116"/>
      <c r="W11" s="116"/>
      <c r="X11" s="116"/>
      <c r="Y11" s="116"/>
      <c r="Z11" s="116"/>
      <c r="AA11" s="116"/>
      <c r="AB11" s="116"/>
      <c r="AC11" s="116"/>
      <c r="AD11" s="116"/>
      <c r="AE11" s="116"/>
      <c r="AF11" s="116"/>
      <c r="AG11" s="116"/>
      <c r="AH11" s="116"/>
      <c r="AI11" s="116"/>
      <c r="AJ11" s="116"/>
      <c r="AK11" s="116"/>
      <c r="AL11" s="116"/>
      <c r="AM11" s="116"/>
      <c r="AN11" s="116"/>
      <c r="AO11" s="116"/>
      <c r="AP11" s="116"/>
      <c r="AQ11" s="116"/>
      <c r="AR11" s="116"/>
      <c r="AS11" s="116"/>
      <c r="AT11" s="116"/>
      <c r="AU11" s="116"/>
      <c r="AV11" s="116"/>
      <c r="AW11" s="116"/>
      <c r="AX11" s="116"/>
      <c r="AY11" s="116"/>
      <c r="AZ11" s="116"/>
      <c r="BA11" s="116"/>
      <c r="BB11" s="116"/>
      <c r="BC11" s="116"/>
      <c r="BD11" s="116"/>
      <c r="BE11" s="116"/>
      <c r="BF11" s="116"/>
      <c r="BG11" s="116"/>
      <c r="BH11" s="116"/>
      <c r="BI11" s="116"/>
      <c r="BJ11" s="116"/>
      <c r="BK11" s="116"/>
      <c r="BL11" s="116"/>
      <c r="BM11" s="116"/>
      <c r="BN11" s="116"/>
      <c r="BO11" s="116"/>
      <c r="BP11" s="116"/>
      <c r="BQ11" s="116"/>
      <c r="BR11" s="116"/>
      <c r="BS11" s="116"/>
      <c r="BT11" s="116"/>
      <c r="BU11" s="116"/>
      <c r="BV11" s="116"/>
      <c r="BW11" s="116"/>
      <c r="BX11" s="116"/>
      <c r="BY11" s="116"/>
      <c r="BZ11" s="116"/>
      <c r="CA11" s="116"/>
      <c r="CB11" s="116"/>
      <c r="CC11" s="116"/>
      <c r="CD11" s="116"/>
      <c r="CE11" s="116"/>
      <c r="CF11" s="116"/>
      <c r="CG11" s="116"/>
      <c r="CH11" s="116"/>
      <c r="CI11" s="116"/>
      <c r="CJ11" s="116"/>
      <c r="CK11" s="116"/>
      <c r="CL11" s="116"/>
      <c r="CM11" s="116"/>
      <c r="CN11" s="116"/>
      <c r="CO11" s="116"/>
      <c r="CP11" s="116"/>
      <c r="CQ11" s="116"/>
      <c r="CR11" s="116"/>
      <c r="CS11" s="116"/>
      <c r="CT11" s="116"/>
      <c r="CU11" s="116"/>
      <c r="CV11" s="116"/>
      <c r="CW11" s="116"/>
      <c r="CX11" s="116"/>
      <c r="CY11" s="116"/>
      <c r="CZ11" s="116"/>
      <c r="DA11" s="116"/>
      <c r="DB11" s="116"/>
      <c r="DC11" s="116"/>
      <c r="DD11" s="116"/>
      <c r="DE11" s="116"/>
      <c r="DF11" s="116"/>
      <c r="DG11" s="116"/>
      <c r="DH11" s="116"/>
      <c r="DI11" s="116"/>
      <c r="DJ11" s="116"/>
      <c r="DK11" s="116"/>
      <c r="DL11" s="116"/>
      <c r="DM11" s="116"/>
      <c r="DN11" s="116"/>
      <c r="DO11" s="116"/>
      <c r="DP11" s="116"/>
      <c r="DQ11" s="116"/>
      <c r="DR11" s="116"/>
      <c r="DS11" s="116"/>
      <c r="DT11" s="116"/>
      <c r="DU11" s="116"/>
      <c r="DV11" s="116"/>
      <c r="DW11" s="116"/>
      <c r="DX11" s="116"/>
      <c r="DY11" s="116"/>
      <c r="DZ11" s="116"/>
      <c r="EA11" s="116"/>
      <c r="EB11" s="116"/>
      <c r="EC11" s="116"/>
      <c r="ED11" s="116"/>
      <c r="EE11" s="116"/>
      <c r="EF11" s="116"/>
      <c r="EG11" s="116"/>
      <c r="EH11" s="116"/>
      <c r="EI11" s="116"/>
      <c r="EJ11" s="116"/>
      <c r="EK11" s="116"/>
      <c r="EL11" s="116"/>
      <c r="EM11" s="116"/>
      <c r="EN11" s="116"/>
      <c r="EO11" s="116"/>
      <c r="EP11" s="116"/>
      <c r="EQ11" s="116"/>
      <c r="ER11" s="116"/>
      <c r="ES11" s="116"/>
      <c r="ET11" s="116"/>
      <c r="EU11" s="116"/>
      <c r="EV11" s="116"/>
      <c r="EW11" s="116"/>
      <c r="EX11" s="116"/>
      <c r="EY11" s="116"/>
      <c r="EZ11" s="116"/>
      <c r="FA11" s="116"/>
      <c r="FB11" s="116"/>
      <c r="FC11" s="116"/>
      <c r="FD11" s="116"/>
      <c r="FE11" s="116"/>
      <c r="FF11" s="116"/>
      <c r="FG11" s="116"/>
      <c r="FH11" s="116"/>
      <c r="FI11" s="116"/>
      <c r="FJ11" s="116"/>
      <c r="FK11" s="116"/>
      <c r="FL11" s="116"/>
      <c r="FM11" s="116"/>
      <c r="FN11" s="116"/>
      <c r="FO11" s="116"/>
      <c r="FP11" s="116"/>
      <c r="FQ11" s="116"/>
      <c r="FR11" s="116"/>
      <c r="FS11" s="116"/>
      <c r="FT11" s="116"/>
      <c r="FU11" s="116"/>
      <c r="FV11" s="116"/>
      <c r="FW11" s="116"/>
      <c r="FX11" s="116"/>
      <c r="FY11" s="116"/>
      <c r="FZ11" s="116"/>
      <c r="GA11" s="116"/>
      <c r="GB11" s="116"/>
      <c r="GC11" s="116"/>
      <c r="GD11" s="116"/>
      <c r="GE11" s="116"/>
      <c r="GF11" s="116"/>
      <c r="GG11" s="116"/>
      <c r="GH11" s="116"/>
      <c r="GI11" s="116"/>
      <c r="GJ11" s="116"/>
      <c r="GK11" s="116"/>
      <c r="GL11" s="116"/>
      <c r="GM11" s="116"/>
      <c r="GN11" s="116"/>
      <c r="GO11" s="116"/>
      <c r="GP11" s="116"/>
      <c r="GQ11" s="116"/>
      <c r="GR11" s="116"/>
      <c r="GS11" s="116"/>
      <c r="GT11" s="116"/>
      <c r="GU11" s="116"/>
      <c r="GV11" s="116"/>
      <c r="GW11" s="116"/>
      <c r="GX11" s="116"/>
      <c r="GY11" s="116"/>
      <c r="GZ11" s="116"/>
      <c r="HA11" s="116"/>
      <c r="HB11" s="116"/>
      <c r="HC11" s="116"/>
      <c r="HD11" s="116"/>
      <c r="HE11" s="116"/>
      <c r="HF11" s="116"/>
      <c r="HG11" s="116"/>
      <c r="HH11" s="116"/>
      <c r="HI11" s="116"/>
      <c r="HJ11" s="116"/>
      <c r="HK11" s="116"/>
      <c r="HL11" s="116"/>
      <c r="HM11" s="116"/>
      <c r="HN11" s="116"/>
      <c r="HO11" s="116"/>
      <c r="HP11" s="116"/>
      <c r="HQ11" s="116"/>
      <c r="HR11" s="116"/>
      <c r="HS11" s="116"/>
      <c r="HT11" s="116"/>
      <c r="HU11" s="116"/>
      <c r="HV11" s="116"/>
      <c r="HW11" s="116"/>
      <c r="HX11" s="116"/>
      <c r="HY11" s="116"/>
      <c r="HZ11" s="116"/>
      <c r="IA11" s="116"/>
      <c r="IB11" s="116"/>
      <c r="IC11" s="116"/>
      <c r="ID11" s="116"/>
      <c r="IE11" s="116"/>
      <c r="IF11" s="116"/>
      <c r="IG11" s="116"/>
      <c r="IH11" s="116"/>
      <c r="II11" s="116"/>
      <c r="IJ11" s="116"/>
      <c r="IK11" s="116"/>
      <c r="IL11" s="116"/>
      <c r="IM11" s="116"/>
      <c r="IN11" s="116"/>
      <c r="IO11" s="116"/>
      <c r="IP11" s="116"/>
      <c r="IQ11" s="116"/>
      <c r="IR11" s="116"/>
      <c r="IS11" s="116"/>
    </row>
    <row r="12" s="113" customFormat="1" ht="22.5" customHeight="1" spans="1:253">
      <c r="A12" s="119">
        <v>2300913</v>
      </c>
      <c r="B12" s="120" t="s">
        <v>326</v>
      </c>
      <c r="C12" s="121"/>
      <c r="D12" s="121"/>
      <c r="E12" s="121"/>
      <c r="F12" s="116"/>
      <c r="G12" s="116"/>
      <c r="H12" s="116"/>
      <c r="I12" s="116"/>
      <c r="J12" s="116"/>
      <c r="K12" s="116"/>
      <c r="L12" s="116"/>
      <c r="M12" s="116"/>
      <c r="N12" s="116"/>
      <c r="O12" s="116"/>
      <c r="P12" s="116"/>
      <c r="Q12" s="116"/>
      <c r="R12" s="116"/>
      <c r="S12" s="116"/>
      <c r="T12" s="116"/>
      <c r="U12" s="116"/>
      <c r="V12" s="116"/>
      <c r="W12" s="116"/>
      <c r="X12" s="116"/>
      <c r="Y12" s="116"/>
      <c r="Z12" s="116"/>
      <c r="AA12" s="116"/>
      <c r="AB12" s="116"/>
      <c r="AC12" s="116"/>
      <c r="AD12" s="116"/>
      <c r="AE12" s="116"/>
      <c r="AF12" s="116"/>
      <c r="AG12" s="116"/>
      <c r="AH12" s="116"/>
      <c r="AI12" s="116"/>
      <c r="AJ12" s="116"/>
      <c r="AK12" s="116"/>
      <c r="AL12" s="116"/>
      <c r="AM12" s="116"/>
      <c r="AN12" s="116"/>
      <c r="AO12" s="116"/>
      <c r="AP12" s="116"/>
      <c r="AQ12" s="116"/>
      <c r="AR12" s="116"/>
      <c r="AS12" s="116"/>
      <c r="AT12" s="116"/>
      <c r="AU12" s="116"/>
      <c r="AV12" s="116"/>
      <c r="AW12" s="116"/>
      <c r="AX12" s="116"/>
      <c r="AY12" s="116"/>
      <c r="AZ12" s="116"/>
      <c r="BA12" s="116"/>
      <c r="BB12" s="116"/>
      <c r="BC12" s="116"/>
      <c r="BD12" s="116"/>
      <c r="BE12" s="116"/>
      <c r="BF12" s="116"/>
      <c r="BG12" s="116"/>
      <c r="BH12" s="116"/>
      <c r="BI12" s="116"/>
      <c r="BJ12" s="116"/>
      <c r="BK12" s="116"/>
      <c r="BL12" s="116"/>
      <c r="BM12" s="116"/>
      <c r="BN12" s="116"/>
      <c r="BO12" s="116"/>
      <c r="BP12" s="116"/>
      <c r="BQ12" s="116"/>
      <c r="BR12" s="116"/>
      <c r="BS12" s="116"/>
      <c r="BT12" s="116"/>
      <c r="BU12" s="116"/>
      <c r="BV12" s="116"/>
      <c r="BW12" s="116"/>
      <c r="BX12" s="116"/>
      <c r="BY12" s="116"/>
      <c r="BZ12" s="116"/>
      <c r="CA12" s="116"/>
      <c r="CB12" s="116"/>
      <c r="CC12" s="116"/>
      <c r="CD12" s="116"/>
      <c r="CE12" s="116"/>
      <c r="CF12" s="116"/>
      <c r="CG12" s="116"/>
      <c r="CH12" s="116"/>
      <c r="CI12" s="116"/>
      <c r="CJ12" s="116"/>
      <c r="CK12" s="116"/>
      <c r="CL12" s="116"/>
      <c r="CM12" s="116"/>
      <c r="CN12" s="116"/>
      <c r="CO12" s="116"/>
      <c r="CP12" s="116"/>
      <c r="CQ12" s="116"/>
      <c r="CR12" s="116"/>
      <c r="CS12" s="116"/>
      <c r="CT12" s="116"/>
      <c r="CU12" s="116"/>
      <c r="CV12" s="116"/>
      <c r="CW12" s="116"/>
      <c r="CX12" s="116"/>
      <c r="CY12" s="116"/>
      <c r="CZ12" s="116"/>
      <c r="DA12" s="116"/>
      <c r="DB12" s="116"/>
      <c r="DC12" s="116"/>
      <c r="DD12" s="116"/>
      <c r="DE12" s="116"/>
      <c r="DF12" s="116"/>
      <c r="DG12" s="116"/>
      <c r="DH12" s="116"/>
      <c r="DI12" s="116"/>
      <c r="DJ12" s="116"/>
      <c r="DK12" s="116"/>
      <c r="DL12" s="116"/>
      <c r="DM12" s="116"/>
      <c r="DN12" s="116"/>
      <c r="DO12" s="116"/>
      <c r="DP12" s="116"/>
      <c r="DQ12" s="116"/>
      <c r="DR12" s="116"/>
      <c r="DS12" s="116"/>
      <c r="DT12" s="116"/>
      <c r="DU12" s="116"/>
      <c r="DV12" s="116"/>
      <c r="DW12" s="116"/>
      <c r="DX12" s="116"/>
      <c r="DY12" s="116"/>
      <c r="DZ12" s="116"/>
      <c r="EA12" s="116"/>
      <c r="EB12" s="116"/>
      <c r="EC12" s="116"/>
      <c r="ED12" s="116"/>
      <c r="EE12" s="116"/>
      <c r="EF12" s="116"/>
      <c r="EG12" s="116"/>
      <c r="EH12" s="116"/>
      <c r="EI12" s="116"/>
      <c r="EJ12" s="116"/>
      <c r="EK12" s="116"/>
      <c r="EL12" s="116"/>
      <c r="EM12" s="116"/>
      <c r="EN12" s="116"/>
      <c r="EO12" s="116"/>
      <c r="EP12" s="116"/>
      <c r="EQ12" s="116"/>
      <c r="ER12" s="116"/>
      <c r="ES12" s="116"/>
      <c r="ET12" s="116"/>
      <c r="EU12" s="116"/>
      <c r="EV12" s="116"/>
      <c r="EW12" s="116"/>
      <c r="EX12" s="116"/>
      <c r="EY12" s="116"/>
      <c r="EZ12" s="116"/>
      <c r="FA12" s="116"/>
      <c r="FB12" s="116"/>
      <c r="FC12" s="116"/>
      <c r="FD12" s="116"/>
      <c r="FE12" s="116"/>
      <c r="FF12" s="116"/>
      <c r="FG12" s="116"/>
      <c r="FH12" s="116"/>
      <c r="FI12" s="116"/>
      <c r="FJ12" s="116"/>
      <c r="FK12" s="116"/>
      <c r="FL12" s="116"/>
      <c r="FM12" s="116"/>
      <c r="FN12" s="116"/>
      <c r="FO12" s="116"/>
      <c r="FP12" s="116"/>
      <c r="FQ12" s="116"/>
      <c r="FR12" s="116"/>
      <c r="FS12" s="116"/>
      <c r="FT12" s="116"/>
      <c r="FU12" s="116"/>
      <c r="FV12" s="116"/>
      <c r="FW12" s="116"/>
      <c r="FX12" s="116"/>
      <c r="FY12" s="116"/>
      <c r="FZ12" s="116"/>
      <c r="GA12" s="116"/>
      <c r="GB12" s="116"/>
      <c r="GC12" s="116"/>
      <c r="GD12" s="116"/>
      <c r="GE12" s="116"/>
      <c r="GF12" s="116"/>
      <c r="GG12" s="116"/>
      <c r="GH12" s="116"/>
      <c r="GI12" s="116"/>
      <c r="GJ12" s="116"/>
      <c r="GK12" s="116"/>
      <c r="GL12" s="116"/>
      <c r="GM12" s="116"/>
      <c r="GN12" s="116"/>
      <c r="GO12" s="116"/>
      <c r="GP12" s="116"/>
      <c r="GQ12" s="116"/>
      <c r="GR12" s="116"/>
      <c r="GS12" s="116"/>
      <c r="GT12" s="116"/>
      <c r="GU12" s="116"/>
      <c r="GV12" s="116"/>
      <c r="GW12" s="116"/>
      <c r="GX12" s="116"/>
      <c r="GY12" s="116"/>
      <c r="GZ12" s="116"/>
      <c r="HA12" s="116"/>
      <c r="HB12" s="116"/>
      <c r="HC12" s="116"/>
      <c r="HD12" s="116"/>
      <c r="HE12" s="116"/>
      <c r="HF12" s="116"/>
      <c r="HG12" s="116"/>
      <c r="HH12" s="116"/>
      <c r="HI12" s="116"/>
      <c r="HJ12" s="116"/>
      <c r="HK12" s="116"/>
      <c r="HL12" s="116"/>
      <c r="HM12" s="116"/>
      <c r="HN12" s="116"/>
      <c r="HO12" s="116"/>
      <c r="HP12" s="116"/>
      <c r="HQ12" s="116"/>
      <c r="HR12" s="116"/>
      <c r="HS12" s="116"/>
      <c r="HT12" s="116"/>
      <c r="HU12" s="116"/>
      <c r="HV12" s="116"/>
      <c r="HW12" s="116"/>
      <c r="HX12" s="116"/>
      <c r="HY12" s="116"/>
      <c r="HZ12" s="116"/>
      <c r="IA12" s="116"/>
      <c r="IB12" s="116"/>
      <c r="IC12" s="116"/>
      <c r="ID12" s="116"/>
      <c r="IE12" s="116"/>
      <c r="IF12" s="116"/>
      <c r="IG12" s="116"/>
      <c r="IH12" s="116"/>
      <c r="II12" s="116"/>
      <c r="IJ12" s="116"/>
      <c r="IK12" s="116"/>
      <c r="IL12" s="116"/>
      <c r="IM12" s="116"/>
      <c r="IN12" s="116"/>
      <c r="IO12" s="116"/>
      <c r="IP12" s="116"/>
      <c r="IQ12" s="116"/>
      <c r="IR12" s="116"/>
      <c r="IS12" s="116"/>
    </row>
    <row r="13" s="113" customFormat="1" ht="22.5" customHeight="1" spans="1:253">
      <c r="A13" s="119"/>
      <c r="B13" s="120"/>
      <c r="C13" s="121"/>
      <c r="D13" s="121"/>
      <c r="E13" s="121"/>
      <c r="F13" s="116"/>
      <c r="G13" s="116"/>
      <c r="H13" s="116"/>
      <c r="I13" s="116"/>
      <c r="J13" s="116"/>
      <c r="K13" s="116"/>
      <c r="L13" s="116"/>
      <c r="M13" s="116"/>
      <c r="N13" s="116"/>
      <c r="O13" s="116"/>
      <c r="P13" s="116"/>
      <c r="Q13" s="116"/>
      <c r="R13" s="116"/>
      <c r="S13" s="116"/>
      <c r="T13" s="116"/>
      <c r="U13" s="116"/>
      <c r="V13" s="116"/>
      <c r="W13" s="116"/>
      <c r="X13" s="116"/>
      <c r="Y13" s="116"/>
      <c r="Z13" s="116"/>
      <c r="AA13" s="116"/>
      <c r="AB13" s="116"/>
      <c r="AC13" s="116"/>
      <c r="AD13" s="116"/>
      <c r="AE13" s="116"/>
      <c r="AF13" s="116"/>
      <c r="AG13" s="116"/>
      <c r="AH13" s="116"/>
      <c r="AI13" s="116"/>
      <c r="AJ13" s="116"/>
      <c r="AK13" s="116"/>
      <c r="AL13" s="116"/>
      <c r="AM13" s="116"/>
      <c r="AN13" s="116"/>
      <c r="AO13" s="116"/>
      <c r="AP13" s="116"/>
      <c r="AQ13" s="116"/>
      <c r="AR13" s="116"/>
      <c r="AS13" s="116"/>
      <c r="AT13" s="116"/>
      <c r="AU13" s="116"/>
      <c r="AV13" s="116"/>
      <c r="AW13" s="116"/>
      <c r="AX13" s="116"/>
      <c r="AY13" s="116"/>
      <c r="AZ13" s="116"/>
      <c r="BA13" s="116"/>
      <c r="BB13" s="116"/>
      <c r="BC13" s="116"/>
      <c r="BD13" s="116"/>
      <c r="BE13" s="116"/>
      <c r="BF13" s="116"/>
      <c r="BG13" s="116"/>
      <c r="BH13" s="116"/>
      <c r="BI13" s="116"/>
      <c r="BJ13" s="116"/>
      <c r="BK13" s="116"/>
      <c r="BL13" s="116"/>
      <c r="BM13" s="116"/>
      <c r="BN13" s="116"/>
      <c r="BO13" s="116"/>
      <c r="BP13" s="116"/>
      <c r="BQ13" s="116"/>
      <c r="BR13" s="116"/>
      <c r="BS13" s="116"/>
      <c r="BT13" s="116"/>
      <c r="BU13" s="116"/>
      <c r="BV13" s="116"/>
      <c r="BW13" s="116"/>
      <c r="BX13" s="116"/>
      <c r="BY13" s="116"/>
      <c r="BZ13" s="116"/>
      <c r="CA13" s="116"/>
      <c r="CB13" s="116"/>
      <c r="CC13" s="116"/>
      <c r="CD13" s="116"/>
      <c r="CE13" s="116"/>
      <c r="CF13" s="116"/>
      <c r="CG13" s="116"/>
      <c r="CH13" s="116"/>
      <c r="CI13" s="116"/>
      <c r="CJ13" s="116"/>
      <c r="CK13" s="116"/>
      <c r="CL13" s="116"/>
      <c r="CM13" s="116"/>
      <c r="CN13" s="116"/>
      <c r="CO13" s="116"/>
      <c r="CP13" s="116"/>
      <c r="CQ13" s="116"/>
      <c r="CR13" s="116"/>
      <c r="CS13" s="116"/>
      <c r="CT13" s="116"/>
      <c r="CU13" s="116"/>
      <c r="CV13" s="116"/>
      <c r="CW13" s="116"/>
      <c r="CX13" s="116"/>
      <c r="CY13" s="116"/>
      <c r="CZ13" s="116"/>
      <c r="DA13" s="116"/>
      <c r="DB13" s="116"/>
      <c r="DC13" s="116"/>
      <c r="DD13" s="116"/>
      <c r="DE13" s="116"/>
      <c r="DF13" s="116"/>
      <c r="DG13" s="116"/>
      <c r="DH13" s="116"/>
      <c r="DI13" s="116"/>
      <c r="DJ13" s="116"/>
      <c r="DK13" s="116"/>
      <c r="DL13" s="116"/>
      <c r="DM13" s="116"/>
      <c r="DN13" s="116"/>
      <c r="DO13" s="116"/>
      <c r="DP13" s="116"/>
      <c r="DQ13" s="116"/>
      <c r="DR13" s="116"/>
      <c r="DS13" s="116"/>
      <c r="DT13" s="116"/>
      <c r="DU13" s="116"/>
      <c r="DV13" s="116"/>
      <c r="DW13" s="116"/>
      <c r="DX13" s="116"/>
      <c r="DY13" s="116"/>
      <c r="DZ13" s="116"/>
      <c r="EA13" s="116"/>
      <c r="EB13" s="116"/>
      <c r="EC13" s="116"/>
      <c r="ED13" s="116"/>
      <c r="EE13" s="116"/>
      <c r="EF13" s="116"/>
      <c r="EG13" s="116"/>
      <c r="EH13" s="116"/>
      <c r="EI13" s="116"/>
      <c r="EJ13" s="116"/>
      <c r="EK13" s="116"/>
      <c r="EL13" s="116"/>
      <c r="EM13" s="116"/>
      <c r="EN13" s="116"/>
      <c r="EO13" s="116"/>
      <c r="EP13" s="116"/>
      <c r="EQ13" s="116"/>
      <c r="ER13" s="116"/>
      <c r="ES13" s="116"/>
      <c r="ET13" s="116"/>
      <c r="EU13" s="116"/>
      <c r="EV13" s="116"/>
      <c r="EW13" s="116"/>
      <c r="EX13" s="116"/>
      <c r="EY13" s="116"/>
      <c r="EZ13" s="116"/>
      <c r="FA13" s="116"/>
      <c r="FB13" s="116"/>
      <c r="FC13" s="116"/>
      <c r="FD13" s="116"/>
      <c r="FE13" s="116"/>
      <c r="FF13" s="116"/>
      <c r="FG13" s="116"/>
      <c r="FH13" s="116"/>
      <c r="FI13" s="116"/>
      <c r="FJ13" s="116"/>
      <c r="FK13" s="116"/>
      <c r="FL13" s="116"/>
      <c r="FM13" s="116"/>
      <c r="FN13" s="116"/>
      <c r="FO13" s="116"/>
      <c r="FP13" s="116"/>
      <c r="FQ13" s="116"/>
      <c r="FR13" s="116"/>
      <c r="FS13" s="116"/>
      <c r="FT13" s="116"/>
      <c r="FU13" s="116"/>
      <c r="FV13" s="116"/>
      <c r="FW13" s="116"/>
      <c r="FX13" s="116"/>
      <c r="FY13" s="116"/>
      <c r="FZ13" s="116"/>
      <c r="GA13" s="116"/>
      <c r="GB13" s="116"/>
      <c r="GC13" s="116"/>
      <c r="GD13" s="116"/>
      <c r="GE13" s="116"/>
      <c r="GF13" s="116"/>
      <c r="GG13" s="116"/>
      <c r="GH13" s="116"/>
      <c r="GI13" s="116"/>
      <c r="GJ13" s="116"/>
      <c r="GK13" s="116"/>
      <c r="GL13" s="116"/>
      <c r="GM13" s="116"/>
      <c r="GN13" s="116"/>
      <c r="GO13" s="116"/>
      <c r="GP13" s="116"/>
      <c r="GQ13" s="116"/>
      <c r="GR13" s="116"/>
      <c r="GS13" s="116"/>
      <c r="GT13" s="116"/>
      <c r="GU13" s="116"/>
      <c r="GV13" s="116"/>
      <c r="GW13" s="116"/>
      <c r="GX13" s="116"/>
      <c r="GY13" s="116"/>
      <c r="GZ13" s="116"/>
      <c r="HA13" s="116"/>
      <c r="HB13" s="116"/>
      <c r="HC13" s="116"/>
      <c r="HD13" s="116"/>
      <c r="HE13" s="116"/>
      <c r="HF13" s="116"/>
      <c r="HG13" s="116"/>
      <c r="HH13" s="116"/>
      <c r="HI13" s="116"/>
      <c r="HJ13" s="116"/>
      <c r="HK13" s="116"/>
      <c r="HL13" s="116"/>
      <c r="HM13" s="116"/>
      <c r="HN13" s="116"/>
      <c r="HO13" s="116"/>
      <c r="HP13" s="116"/>
      <c r="HQ13" s="116"/>
      <c r="HR13" s="116"/>
      <c r="HS13" s="116"/>
      <c r="HT13" s="116"/>
      <c r="HU13" s="116"/>
      <c r="HV13" s="116"/>
      <c r="HW13" s="116"/>
      <c r="HX13" s="116"/>
      <c r="HY13" s="116"/>
      <c r="HZ13" s="116"/>
      <c r="IA13" s="116"/>
      <c r="IB13" s="116"/>
      <c r="IC13" s="116"/>
      <c r="ID13" s="116"/>
      <c r="IE13" s="116"/>
      <c r="IF13" s="116"/>
      <c r="IG13" s="116"/>
      <c r="IH13" s="116"/>
      <c r="II13" s="116"/>
      <c r="IJ13" s="116"/>
      <c r="IK13" s="116"/>
      <c r="IL13" s="116"/>
      <c r="IM13" s="116"/>
      <c r="IN13" s="116"/>
      <c r="IO13" s="116"/>
      <c r="IP13" s="116"/>
      <c r="IQ13" s="116"/>
      <c r="IR13" s="116"/>
      <c r="IS13" s="116"/>
    </row>
    <row r="14" s="113" customFormat="1" ht="22.5" customHeight="1" spans="1:253">
      <c r="A14" s="119">
        <v>2300917</v>
      </c>
      <c r="B14" s="120" t="s">
        <v>327</v>
      </c>
      <c r="C14" s="121"/>
      <c r="D14" s="121"/>
      <c r="E14" s="121"/>
      <c r="F14" s="116"/>
      <c r="G14" s="116"/>
      <c r="H14" s="116"/>
      <c r="I14" s="116"/>
      <c r="J14" s="116"/>
      <c r="K14" s="116"/>
      <c r="L14" s="116"/>
      <c r="M14" s="116"/>
      <c r="N14" s="116"/>
      <c r="O14" s="116"/>
      <c r="P14" s="116"/>
      <c r="Q14" s="116"/>
      <c r="R14" s="116"/>
      <c r="S14" s="116"/>
      <c r="T14" s="116"/>
      <c r="U14" s="116"/>
      <c r="V14" s="116"/>
      <c r="W14" s="116"/>
      <c r="X14" s="116"/>
      <c r="Y14" s="116"/>
      <c r="Z14" s="116"/>
      <c r="AA14" s="116"/>
      <c r="AB14" s="116"/>
      <c r="AC14" s="116"/>
      <c r="AD14" s="116"/>
      <c r="AE14" s="116"/>
      <c r="AF14" s="116"/>
      <c r="AG14" s="116"/>
      <c r="AH14" s="116"/>
      <c r="AI14" s="116"/>
      <c r="AJ14" s="116"/>
      <c r="AK14" s="116"/>
      <c r="AL14" s="116"/>
      <c r="AM14" s="116"/>
      <c r="AN14" s="116"/>
      <c r="AO14" s="116"/>
      <c r="AP14" s="116"/>
      <c r="AQ14" s="116"/>
      <c r="AR14" s="116"/>
      <c r="AS14" s="116"/>
      <c r="AT14" s="116"/>
      <c r="AU14" s="116"/>
      <c r="AV14" s="116"/>
      <c r="AW14" s="116"/>
      <c r="AX14" s="116"/>
      <c r="AY14" s="116"/>
      <c r="AZ14" s="116"/>
      <c r="BA14" s="116"/>
      <c r="BB14" s="116"/>
      <c r="BC14" s="116"/>
      <c r="BD14" s="116"/>
      <c r="BE14" s="116"/>
      <c r="BF14" s="116"/>
      <c r="BG14" s="116"/>
      <c r="BH14" s="116"/>
      <c r="BI14" s="116"/>
      <c r="BJ14" s="116"/>
      <c r="BK14" s="116"/>
      <c r="BL14" s="116"/>
      <c r="BM14" s="116"/>
      <c r="BN14" s="116"/>
      <c r="BO14" s="116"/>
      <c r="BP14" s="116"/>
      <c r="BQ14" s="116"/>
      <c r="BR14" s="116"/>
      <c r="BS14" s="116"/>
      <c r="BT14" s="116"/>
      <c r="BU14" s="116"/>
      <c r="BV14" s="116"/>
      <c r="BW14" s="116"/>
      <c r="BX14" s="116"/>
      <c r="BY14" s="116"/>
      <c r="BZ14" s="116"/>
      <c r="CA14" s="116"/>
      <c r="CB14" s="116"/>
      <c r="CC14" s="116"/>
      <c r="CD14" s="116"/>
      <c r="CE14" s="116"/>
      <c r="CF14" s="116"/>
      <c r="CG14" s="116"/>
      <c r="CH14" s="116"/>
      <c r="CI14" s="116"/>
      <c r="CJ14" s="116"/>
      <c r="CK14" s="116"/>
      <c r="CL14" s="116"/>
      <c r="CM14" s="116"/>
      <c r="CN14" s="116"/>
      <c r="CO14" s="116"/>
      <c r="CP14" s="116"/>
      <c r="CQ14" s="116"/>
      <c r="CR14" s="116"/>
      <c r="CS14" s="116"/>
      <c r="CT14" s="116"/>
      <c r="CU14" s="116"/>
      <c r="CV14" s="116"/>
      <c r="CW14" s="116"/>
      <c r="CX14" s="116"/>
      <c r="CY14" s="116"/>
      <c r="CZ14" s="116"/>
      <c r="DA14" s="116"/>
      <c r="DB14" s="116"/>
      <c r="DC14" s="116"/>
      <c r="DD14" s="116"/>
      <c r="DE14" s="116"/>
      <c r="DF14" s="116"/>
      <c r="DG14" s="116"/>
      <c r="DH14" s="116"/>
      <c r="DI14" s="116"/>
      <c r="DJ14" s="116"/>
      <c r="DK14" s="116"/>
      <c r="DL14" s="116"/>
      <c r="DM14" s="116"/>
      <c r="DN14" s="116"/>
      <c r="DO14" s="116"/>
      <c r="DP14" s="116"/>
      <c r="DQ14" s="116"/>
      <c r="DR14" s="116"/>
      <c r="DS14" s="116"/>
      <c r="DT14" s="116"/>
      <c r="DU14" s="116"/>
      <c r="DV14" s="116"/>
      <c r="DW14" s="116"/>
      <c r="DX14" s="116"/>
      <c r="DY14" s="116"/>
      <c r="DZ14" s="116"/>
      <c r="EA14" s="116"/>
      <c r="EB14" s="116"/>
      <c r="EC14" s="116"/>
      <c r="ED14" s="116"/>
      <c r="EE14" s="116"/>
      <c r="EF14" s="116"/>
      <c r="EG14" s="116"/>
      <c r="EH14" s="116"/>
      <c r="EI14" s="116"/>
      <c r="EJ14" s="116"/>
      <c r="EK14" s="116"/>
      <c r="EL14" s="116"/>
      <c r="EM14" s="116"/>
      <c r="EN14" s="116"/>
      <c r="EO14" s="116"/>
      <c r="EP14" s="116"/>
      <c r="EQ14" s="116"/>
      <c r="ER14" s="116"/>
      <c r="ES14" s="116"/>
      <c r="ET14" s="116"/>
      <c r="EU14" s="116"/>
      <c r="EV14" s="116"/>
      <c r="EW14" s="116"/>
      <c r="EX14" s="116"/>
      <c r="EY14" s="116"/>
      <c r="EZ14" s="116"/>
      <c r="FA14" s="116"/>
      <c r="FB14" s="116"/>
      <c r="FC14" s="116"/>
      <c r="FD14" s="116"/>
      <c r="FE14" s="116"/>
      <c r="FF14" s="116"/>
      <c r="FG14" s="116"/>
      <c r="FH14" s="116"/>
      <c r="FI14" s="116"/>
      <c r="FJ14" s="116"/>
      <c r="FK14" s="116"/>
      <c r="FL14" s="116"/>
      <c r="FM14" s="116"/>
      <c r="FN14" s="116"/>
      <c r="FO14" s="116"/>
      <c r="FP14" s="116"/>
      <c r="FQ14" s="116"/>
      <c r="FR14" s="116"/>
      <c r="FS14" s="116"/>
      <c r="FT14" s="116"/>
      <c r="FU14" s="116"/>
      <c r="FV14" s="116"/>
      <c r="FW14" s="116"/>
      <c r="FX14" s="116"/>
      <c r="FY14" s="116"/>
      <c r="FZ14" s="116"/>
      <c r="GA14" s="116"/>
      <c r="GB14" s="116"/>
      <c r="GC14" s="116"/>
      <c r="GD14" s="116"/>
      <c r="GE14" s="116"/>
      <c r="GF14" s="116"/>
      <c r="GG14" s="116"/>
      <c r="GH14" s="116"/>
      <c r="GI14" s="116"/>
      <c r="GJ14" s="116"/>
      <c r="GK14" s="116"/>
      <c r="GL14" s="116"/>
      <c r="GM14" s="116"/>
      <c r="GN14" s="116"/>
      <c r="GO14" s="116"/>
      <c r="GP14" s="116"/>
      <c r="GQ14" s="116"/>
      <c r="GR14" s="116"/>
      <c r="GS14" s="116"/>
      <c r="GT14" s="116"/>
      <c r="GU14" s="116"/>
      <c r="GV14" s="116"/>
      <c r="GW14" s="116"/>
      <c r="GX14" s="116"/>
      <c r="GY14" s="116"/>
      <c r="GZ14" s="116"/>
      <c r="HA14" s="116"/>
      <c r="HB14" s="116"/>
      <c r="HC14" s="116"/>
      <c r="HD14" s="116"/>
      <c r="HE14" s="116"/>
      <c r="HF14" s="116"/>
      <c r="HG14" s="116"/>
      <c r="HH14" s="116"/>
      <c r="HI14" s="116"/>
      <c r="HJ14" s="116"/>
      <c r="HK14" s="116"/>
      <c r="HL14" s="116"/>
      <c r="HM14" s="116"/>
      <c r="HN14" s="116"/>
      <c r="HO14" s="116"/>
      <c r="HP14" s="116"/>
      <c r="HQ14" s="116"/>
      <c r="HR14" s="116"/>
      <c r="HS14" s="116"/>
      <c r="HT14" s="116"/>
      <c r="HU14" s="116"/>
      <c r="HV14" s="116"/>
      <c r="HW14" s="116"/>
      <c r="HX14" s="116"/>
      <c r="HY14" s="116"/>
      <c r="HZ14" s="116"/>
      <c r="IA14" s="116"/>
      <c r="IB14" s="116"/>
      <c r="IC14" s="116"/>
      <c r="ID14" s="116"/>
      <c r="IE14" s="116"/>
      <c r="IF14" s="116"/>
      <c r="IG14" s="116"/>
      <c r="IH14" s="116"/>
      <c r="II14" s="116"/>
      <c r="IJ14" s="116"/>
      <c r="IK14" s="116"/>
      <c r="IL14" s="116"/>
      <c r="IM14" s="116"/>
      <c r="IN14" s="116"/>
      <c r="IO14" s="116"/>
      <c r="IP14" s="116"/>
      <c r="IQ14" s="116"/>
      <c r="IR14" s="116"/>
      <c r="IS14" s="116"/>
    </row>
    <row r="15" s="113" customFormat="1" ht="22.5" customHeight="1" spans="1:253">
      <c r="A15" s="119">
        <v>2300914</v>
      </c>
      <c r="B15" s="120" t="s">
        <v>328</v>
      </c>
      <c r="C15" s="121"/>
      <c r="D15" s="121"/>
      <c r="E15" s="121"/>
      <c r="F15" s="116"/>
      <c r="G15" s="116"/>
      <c r="H15" s="116"/>
      <c r="I15" s="116"/>
      <c r="J15" s="116"/>
      <c r="K15" s="116"/>
      <c r="L15" s="116"/>
      <c r="M15" s="116"/>
      <c r="N15" s="116"/>
      <c r="O15" s="116"/>
      <c r="P15" s="116"/>
      <c r="Q15" s="116"/>
      <c r="R15" s="116"/>
      <c r="S15" s="116"/>
      <c r="T15" s="116"/>
      <c r="U15" s="116"/>
      <c r="V15" s="116"/>
      <c r="W15" s="116"/>
      <c r="X15" s="116"/>
      <c r="Y15" s="116"/>
      <c r="Z15" s="116"/>
      <c r="AA15" s="116"/>
      <c r="AB15" s="116"/>
      <c r="AC15" s="116"/>
      <c r="AD15" s="116"/>
      <c r="AE15" s="116"/>
      <c r="AF15" s="116"/>
      <c r="AG15" s="116"/>
      <c r="AH15" s="116"/>
      <c r="AI15" s="116"/>
      <c r="AJ15" s="116"/>
      <c r="AK15" s="116"/>
      <c r="AL15" s="116"/>
      <c r="AM15" s="116"/>
      <c r="AN15" s="116"/>
      <c r="AO15" s="116"/>
      <c r="AP15" s="116"/>
      <c r="AQ15" s="116"/>
      <c r="AR15" s="116"/>
      <c r="AS15" s="116"/>
      <c r="AT15" s="116"/>
      <c r="AU15" s="116"/>
      <c r="AV15" s="116"/>
      <c r="AW15" s="116"/>
      <c r="AX15" s="116"/>
      <c r="AY15" s="116"/>
      <c r="AZ15" s="116"/>
      <c r="BA15" s="116"/>
      <c r="BB15" s="116"/>
      <c r="BC15" s="116"/>
      <c r="BD15" s="116"/>
      <c r="BE15" s="116"/>
      <c r="BF15" s="116"/>
      <c r="BG15" s="116"/>
      <c r="BH15" s="116"/>
      <c r="BI15" s="116"/>
      <c r="BJ15" s="116"/>
      <c r="BK15" s="116"/>
      <c r="BL15" s="116"/>
      <c r="BM15" s="116"/>
      <c r="BN15" s="116"/>
      <c r="BO15" s="116"/>
      <c r="BP15" s="116"/>
      <c r="BQ15" s="116"/>
      <c r="BR15" s="116"/>
      <c r="BS15" s="116"/>
      <c r="BT15" s="116"/>
      <c r="BU15" s="116"/>
      <c r="BV15" s="116"/>
      <c r="BW15" s="116"/>
      <c r="BX15" s="116"/>
      <c r="BY15" s="116"/>
      <c r="BZ15" s="116"/>
      <c r="CA15" s="116"/>
      <c r="CB15" s="116"/>
      <c r="CC15" s="116"/>
      <c r="CD15" s="116"/>
      <c r="CE15" s="116"/>
      <c r="CF15" s="116"/>
      <c r="CG15" s="116"/>
      <c r="CH15" s="116"/>
      <c r="CI15" s="116"/>
      <c r="CJ15" s="116"/>
      <c r="CK15" s="116"/>
      <c r="CL15" s="116"/>
      <c r="CM15" s="116"/>
      <c r="CN15" s="116"/>
      <c r="CO15" s="116"/>
      <c r="CP15" s="116"/>
      <c r="CQ15" s="116"/>
      <c r="CR15" s="116"/>
      <c r="CS15" s="116"/>
      <c r="CT15" s="116"/>
      <c r="CU15" s="116"/>
      <c r="CV15" s="116"/>
      <c r="CW15" s="116"/>
      <c r="CX15" s="116"/>
      <c r="CY15" s="116"/>
      <c r="CZ15" s="116"/>
      <c r="DA15" s="116"/>
      <c r="DB15" s="116"/>
      <c r="DC15" s="116"/>
      <c r="DD15" s="116"/>
      <c r="DE15" s="116"/>
      <c r="DF15" s="116"/>
      <c r="DG15" s="116"/>
      <c r="DH15" s="116"/>
      <c r="DI15" s="116"/>
      <c r="DJ15" s="116"/>
      <c r="DK15" s="116"/>
      <c r="DL15" s="116"/>
      <c r="DM15" s="116"/>
      <c r="DN15" s="116"/>
      <c r="DO15" s="116"/>
      <c r="DP15" s="116"/>
      <c r="DQ15" s="116"/>
      <c r="DR15" s="116"/>
      <c r="DS15" s="116"/>
      <c r="DT15" s="116"/>
      <c r="DU15" s="116"/>
      <c r="DV15" s="116"/>
      <c r="DW15" s="116"/>
      <c r="DX15" s="116"/>
      <c r="DY15" s="116"/>
      <c r="DZ15" s="116"/>
      <c r="EA15" s="116"/>
      <c r="EB15" s="116"/>
      <c r="EC15" s="116"/>
      <c r="ED15" s="116"/>
      <c r="EE15" s="116"/>
      <c r="EF15" s="116"/>
      <c r="EG15" s="116"/>
      <c r="EH15" s="116"/>
      <c r="EI15" s="116"/>
      <c r="EJ15" s="116"/>
      <c r="EK15" s="116"/>
      <c r="EL15" s="116"/>
      <c r="EM15" s="116"/>
      <c r="EN15" s="116"/>
      <c r="EO15" s="116"/>
      <c r="EP15" s="116"/>
      <c r="EQ15" s="116"/>
      <c r="ER15" s="116"/>
      <c r="ES15" s="116"/>
      <c r="ET15" s="116"/>
      <c r="EU15" s="116"/>
      <c r="EV15" s="116"/>
      <c r="EW15" s="116"/>
      <c r="EX15" s="116"/>
      <c r="EY15" s="116"/>
      <c r="EZ15" s="116"/>
      <c r="FA15" s="116"/>
      <c r="FB15" s="116"/>
      <c r="FC15" s="116"/>
      <c r="FD15" s="116"/>
      <c r="FE15" s="116"/>
      <c r="FF15" s="116"/>
      <c r="FG15" s="116"/>
      <c r="FH15" s="116"/>
      <c r="FI15" s="116"/>
      <c r="FJ15" s="116"/>
      <c r="FK15" s="116"/>
      <c r="FL15" s="116"/>
      <c r="FM15" s="116"/>
      <c r="FN15" s="116"/>
      <c r="FO15" s="116"/>
      <c r="FP15" s="116"/>
      <c r="FQ15" s="116"/>
      <c r="FR15" s="116"/>
      <c r="FS15" s="116"/>
      <c r="FT15" s="116"/>
      <c r="FU15" s="116"/>
      <c r="FV15" s="116"/>
      <c r="FW15" s="116"/>
      <c r="FX15" s="116"/>
      <c r="FY15" s="116"/>
      <c r="FZ15" s="116"/>
      <c r="GA15" s="116"/>
      <c r="GB15" s="116"/>
      <c r="GC15" s="116"/>
      <c r="GD15" s="116"/>
      <c r="GE15" s="116"/>
      <c r="GF15" s="116"/>
      <c r="GG15" s="116"/>
      <c r="GH15" s="116"/>
      <c r="GI15" s="116"/>
      <c r="GJ15" s="116"/>
      <c r="GK15" s="116"/>
      <c r="GL15" s="116"/>
      <c r="GM15" s="116"/>
      <c r="GN15" s="116"/>
      <c r="GO15" s="116"/>
      <c r="GP15" s="116"/>
      <c r="GQ15" s="116"/>
      <c r="GR15" s="116"/>
      <c r="GS15" s="116"/>
      <c r="GT15" s="116"/>
      <c r="GU15" s="116"/>
      <c r="GV15" s="116"/>
      <c r="GW15" s="116"/>
      <c r="GX15" s="116"/>
      <c r="GY15" s="116"/>
      <c r="GZ15" s="116"/>
      <c r="HA15" s="116"/>
      <c r="HB15" s="116"/>
      <c r="HC15" s="116"/>
      <c r="HD15" s="116"/>
      <c r="HE15" s="116"/>
      <c r="HF15" s="116"/>
      <c r="HG15" s="116"/>
      <c r="HH15" s="116"/>
      <c r="HI15" s="116"/>
      <c r="HJ15" s="116"/>
      <c r="HK15" s="116"/>
      <c r="HL15" s="116"/>
      <c r="HM15" s="116"/>
      <c r="HN15" s="116"/>
      <c r="HO15" s="116"/>
      <c r="HP15" s="116"/>
      <c r="HQ15" s="116"/>
      <c r="HR15" s="116"/>
      <c r="HS15" s="116"/>
      <c r="HT15" s="116"/>
      <c r="HU15" s="116"/>
      <c r="HV15" s="116"/>
      <c r="HW15" s="116"/>
      <c r="HX15" s="116"/>
      <c r="HY15" s="116"/>
      <c r="HZ15" s="116"/>
      <c r="IA15" s="116"/>
      <c r="IB15" s="116"/>
      <c r="IC15" s="116"/>
      <c r="ID15" s="116"/>
      <c r="IE15" s="116"/>
      <c r="IF15" s="116"/>
      <c r="IG15" s="116"/>
      <c r="IH15" s="116"/>
      <c r="II15" s="116"/>
      <c r="IJ15" s="116"/>
      <c r="IK15" s="116"/>
      <c r="IL15" s="116"/>
      <c r="IM15" s="116"/>
      <c r="IN15" s="116"/>
      <c r="IO15" s="116"/>
      <c r="IP15" s="116"/>
      <c r="IQ15" s="116"/>
      <c r="IR15" s="116"/>
      <c r="IS15" s="116"/>
    </row>
    <row r="16" s="113" customFormat="1" ht="22.5" customHeight="1" spans="1:253">
      <c r="A16" s="119"/>
      <c r="B16" s="120"/>
      <c r="C16" s="121"/>
      <c r="D16" s="121"/>
      <c r="E16" s="121"/>
      <c r="F16" s="116"/>
      <c r="G16" s="116"/>
      <c r="H16" s="116"/>
      <c r="I16" s="116"/>
      <c r="J16" s="116"/>
      <c r="K16" s="116"/>
      <c r="L16" s="116"/>
      <c r="M16" s="116"/>
      <c r="N16" s="116"/>
      <c r="O16" s="116"/>
      <c r="P16" s="116"/>
      <c r="Q16" s="116"/>
      <c r="R16" s="116"/>
      <c r="S16" s="116"/>
      <c r="T16" s="116"/>
      <c r="U16" s="116"/>
      <c r="V16" s="116"/>
      <c r="W16" s="116"/>
      <c r="X16" s="116"/>
      <c r="Y16" s="116"/>
      <c r="Z16" s="116"/>
      <c r="AA16" s="116"/>
      <c r="AB16" s="116"/>
      <c r="AC16" s="116"/>
      <c r="AD16" s="116"/>
      <c r="AE16" s="116"/>
      <c r="AF16" s="116"/>
      <c r="AG16" s="116"/>
      <c r="AH16" s="116"/>
      <c r="AI16" s="116"/>
      <c r="AJ16" s="116"/>
      <c r="AK16" s="116"/>
      <c r="AL16" s="116"/>
      <c r="AM16" s="116"/>
      <c r="AN16" s="116"/>
      <c r="AO16" s="116"/>
      <c r="AP16" s="116"/>
      <c r="AQ16" s="116"/>
      <c r="AR16" s="116"/>
      <c r="AS16" s="116"/>
      <c r="AT16" s="116"/>
      <c r="AU16" s="116"/>
      <c r="AV16" s="116"/>
      <c r="AW16" s="116"/>
      <c r="AX16" s="116"/>
      <c r="AY16" s="116"/>
      <c r="AZ16" s="116"/>
      <c r="BA16" s="116"/>
      <c r="BB16" s="116"/>
      <c r="BC16" s="116"/>
      <c r="BD16" s="116"/>
      <c r="BE16" s="116"/>
      <c r="BF16" s="116"/>
      <c r="BG16" s="116"/>
      <c r="BH16" s="116"/>
      <c r="BI16" s="116"/>
      <c r="BJ16" s="116"/>
      <c r="BK16" s="116"/>
      <c r="BL16" s="116"/>
      <c r="BM16" s="116"/>
      <c r="BN16" s="116"/>
      <c r="BO16" s="116"/>
      <c r="BP16" s="116"/>
      <c r="BQ16" s="116"/>
      <c r="BR16" s="116"/>
      <c r="BS16" s="116"/>
      <c r="BT16" s="116"/>
      <c r="BU16" s="116"/>
      <c r="BV16" s="116"/>
      <c r="BW16" s="116"/>
      <c r="BX16" s="116"/>
      <c r="BY16" s="116"/>
      <c r="BZ16" s="116"/>
      <c r="CA16" s="116"/>
      <c r="CB16" s="116"/>
      <c r="CC16" s="116"/>
      <c r="CD16" s="116"/>
      <c r="CE16" s="116"/>
      <c r="CF16" s="116"/>
      <c r="CG16" s="116"/>
      <c r="CH16" s="116"/>
      <c r="CI16" s="116"/>
      <c r="CJ16" s="116"/>
      <c r="CK16" s="116"/>
      <c r="CL16" s="116"/>
      <c r="CM16" s="116"/>
      <c r="CN16" s="116"/>
      <c r="CO16" s="116"/>
      <c r="CP16" s="116"/>
      <c r="CQ16" s="116"/>
      <c r="CR16" s="116"/>
      <c r="CS16" s="116"/>
      <c r="CT16" s="116"/>
      <c r="CU16" s="116"/>
      <c r="CV16" s="116"/>
      <c r="CW16" s="116"/>
      <c r="CX16" s="116"/>
      <c r="CY16" s="116"/>
      <c r="CZ16" s="116"/>
      <c r="DA16" s="116"/>
      <c r="DB16" s="116"/>
      <c r="DC16" s="116"/>
      <c r="DD16" s="116"/>
      <c r="DE16" s="116"/>
      <c r="DF16" s="116"/>
      <c r="DG16" s="116"/>
      <c r="DH16" s="116"/>
      <c r="DI16" s="116"/>
      <c r="DJ16" s="116"/>
      <c r="DK16" s="116"/>
      <c r="DL16" s="116"/>
      <c r="DM16" s="116"/>
      <c r="DN16" s="116"/>
      <c r="DO16" s="116"/>
      <c r="DP16" s="116"/>
      <c r="DQ16" s="116"/>
      <c r="DR16" s="116"/>
      <c r="DS16" s="116"/>
      <c r="DT16" s="116"/>
      <c r="DU16" s="116"/>
      <c r="DV16" s="116"/>
      <c r="DW16" s="116"/>
      <c r="DX16" s="116"/>
      <c r="DY16" s="116"/>
      <c r="DZ16" s="116"/>
      <c r="EA16" s="116"/>
      <c r="EB16" s="116"/>
      <c r="EC16" s="116"/>
      <c r="ED16" s="116"/>
      <c r="EE16" s="116"/>
      <c r="EF16" s="116"/>
      <c r="EG16" s="116"/>
      <c r="EH16" s="116"/>
      <c r="EI16" s="116"/>
      <c r="EJ16" s="116"/>
      <c r="EK16" s="116"/>
      <c r="EL16" s="116"/>
      <c r="EM16" s="116"/>
      <c r="EN16" s="116"/>
      <c r="EO16" s="116"/>
      <c r="EP16" s="116"/>
      <c r="EQ16" s="116"/>
      <c r="ER16" s="116"/>
      <c r="ES16" s="116"/>
      <c r="ET16" s="116"/>
      <c r="EU16" s="116"/>
      <c r="EV16" s="116"/>
      <c r="EW16" s="116"/>
      <c r="EX16" s="116"/>
      <c r="EY16" s="116"/>
      <c r="EZ16" s="116"/>
      <c r="FA16" s="116"/>
      <c r="FB16" s="116"/>
      <c r="FC16" s="116"/>
      <c r="FD16" s="116"/>
      <c r="FE16" s="116"/>
      <c r="FF16" s="116"/>
      <c r="FG16" s="116"/>
      <c r="FH16" s="116"/>
      <c r="FI16" s="116"/>
      <c r="FJ16" s="116"/>
      <c r="FK16" s="116"/>
      <c r="FL16" s="116"/>
      <c r="FM16" s="116"/>
      <c r="FN16" s="116"/>
      <c r="FO16" s="116"/>
      <c r="FP16" s="116"/>
      <c r="FQ16" s="116"/>
      <c r="FR16" s="116"/>
      <c r="FS16" s="116"/>
      <c r="FT16" s="116"/>
      <c r="FU16" s="116"/>
      <c r="FV16" s="116"/>
      <c r="FW16" s="116"/>
      <c r="FX16" s="116"/>
      <c r="FY16" s="116"/>
      <c r="FZ16" s="116"/>
      <c r="GA16" s="116"/>
      <c r="GB16" s="116"/>
      <c r="GC16" s="116"/>
      <c r="GD16" s="116"/>
      <c r="GE16" s="116"/>
      <c r="GF16" s="116"/>
      <c r="GG16" s="116"/>
      <c r="GH16" s="116"/>
      <c r="GI16" s="116"/>
      <c r="GJ16" s="116"/>
      <c r="GK16" s="116"/>
      <c r="GL16" s="116"/>
      <c r="GM16" s="116"/>
      <c r="GN16" s="116"/>
      <c r="GO16" s="116"/>
      <c r="GP16" s="116"/>
      <c r="GQ16" s="116"/>
      <c r="GR16" s="116"/>
      <c r="GS16" s="116"/>
      <c r="GT16" s="116"/>
      <c r="GU16" s="116"/>
      <c r="GV16" s="116"/>
      <c r="GW16" s="116"/>
      <c r="GX16" s="116"/>
      <c r="GY16" s="116"/>
      <c r="GZ16" s="116"/>
      <c r="HA16" s="116"/>
      <c r="HB16" s="116"/>
      <c r="HC16" s="116"/>
      <c r="HD16" s="116"/>
      <c r="HE16" s="116"/>
      <c r="HF16" s="116"/>
      <c r="HG16" s="116"/>
      <c r="HH16" s="116"/>
      <c r="HI16" s="116"/>
      <c r="HJ16" s="116"/>
      <c r="HK16" s="116"/>
      <c r="HL16" s="116"/>
      <c r="HM16" s="116"/>
      <c r="HN16" s="116"/>
      <c r="HO16" s="116"/>
      <c r="HP16" s="116"/>
      <c r="HQ16" s="116"/>
      <c r="HR16" s="116"/>
      <c r="HS16" s="116"/>
      <c r="HT16" s="116"/>
      <c r="HU16" s="116"/>
      <c r="HV16" s="116"/>
      <c r="HW16" s="116"/>
      <c r="HX16" s="116"/>
      <c r="HY16" s="116"/>
      <c r="HZ16" s="116"/>
      <c r="IA16" s="116"/>
      <c r="IB16" s="116"/>
      <c r="IC16" s="116"/>
      <c r="ID16" s="116"/>
      <c r="IE16" s="116"/>
      <c r="IF16" s="116"/>
      <c r="IG16" s="116"/>
      <c r="IH16" s="116"/>
      <c r="II16" s="116"/>
      <c r="IJ16" s="116"/>
      <c r="IK16" s="116"/>
      <c r="IL16" s="116"/>
      <c r="IM16" s="116"/>
      <c r="IN16" s="116"/>
      <c r="IO16" s="116"/>
      <c r="IP16" s="116"/>
      <c r="IQ16" s="116"/>
      <c r="IR16" s="116"/>
      <c r="IS16" s="116"/>
    </row>
    <row r="17" s="113" customFormat="1" ht="22.5" customHeight="1" spans="1:253">
      <c r="A17" s="119">
        <v>2300912</v>
      </c>
      <c r="B17" s="120" t="s">
        <v>329</v>
      </c>
      <c r="C17" s="121"/>
      <c r="D17" s="121"/>
      <c r="E17" s="122"/>
      <c r="F17" s="116"/>
      <c r="G17" s="116"/>
      <c r="H17" s="116"/>
      <c r="I17" s="116"/>
      <c r="J17" s="116"/>
      <c r="K17" s="116"/>
      <c r="L17" s="116"/>
      <c r="M17" s="116"/>
      <c r="N17" s="116"/>
      <c r="O17" s="116"/>
      <c r="P17" s="116"/>
      <c r="Q17" s="116"/>
      <c r="R17" s="116"/>
      <c r="S17" s="116"/>
      <c r="T17" s="116"/>
      <c r="U17" s="116"/>
      <c r="V17" s="116"/>
      <c r="W17" s="116"/>
      <c r="X17" s="116"/>
      <c r="Y17" s="116"/>
      <c r="Z17" s="116"/>
      <c r="AA17" s="116"/>
      <c r="AB17" s="116"/>
      <c r="AC17" s="116"/>
      <c r="AD17" s="116"/>
      <c r="AE17" s="116"/>
      <c r="AF17" s="116"/>
      <c r="AG17" s="116"/>
      <c r="AH17" s="116"/>
      <c r="AI17" s="116"/>
      <c r="AJ17" s="116"/>
      <c r="AK17" s="116"/>
      <c r="AL17" s="116"/>
      <c r="AM17" s="116"/>
      <c r="AN17" s="116"/>
      <c r="AO17" s="116"/>
      <c r="AP17" s="116"/>
      <c r="AQ17" s="116"/>
      <c r="AR17" s="116"/>
      <c r="AS17" s="116"/>
      <c r="AT17" s="116"/>
      <c r="AU17" s="116"/>
      <c r="AV17" s="116"/>
      <c r="AW17" s="116"/>
      <c r="AX17" s="116"/>
      <c r="AY17" s="116"/>
      <c r="AZ17" s="116"/>
      <c r="BA17" s="116"/>
      <c r="BB17" s="116"/>
      <c r="BC17" s="116"/>
      <c r="BD17" s="116"/>
      <c r="BE17" s="116"/>
      <c r="BF17" s="116"/>
      <c r="BG17" s="116"/>
      <c r="BH17" s="116"/>
      <c r="BI17" s="116"/>
      <c r="BJ17" s="116"/>
      <c r="BK17" s="116"/>
      <c r="BL17" s="116"/>
      <c r="BM17" s="116"/>
      <c r="BN17" s="116"/>
      <c r="BO17" s="116"/>
      <c r="BP17" s="116"/>
      <c r="BQ17" s="116"/>
      <c r="BR17" s="116"/>
      <c r="BS17" s="116"/>
      <c r="BT17" s="116"/>
      <c r="BU17" s="116"/>
      <c r="BV17" s="116"/>
      <c r="BW17" s="116"/>
      <c r="BX17" s="116"/>
      <c r="BY17" s="116"/>
      <c r="BZ17" s="116"/>
      <c r="CA17" s="116"/>
      <c r="CB17" s="116"/>
      <c r="CC17" s="116"/>
      <c r="CD17" s="116"/>
      <c r="CE17" s="116"/>
      <c r="CF17" s="116"/>
      <c r="CG17" s="116"/>
      <c r="CH17" s="116"/>
      <c r="CI17" s="116"/>
      <c r="CJ17" s="116"/>
      <c r="CK17" s="116"/>
      <c r="CL17" s="116"/>
      <c r="CM17" s="116"/>
      <c r="CN17" s="116"/>
      <c r="CO17" s="116"/>
      <c r="CP17" s="116"/>
      <c r="CQ17" s="116"/>
      <c r="CR17" s="116"/>
      <c r="CS17" s="116"/>
      <c r="CT17" s="116"/>
      <c r="CU17" s="116"/>
      <c r="CV17" s="116"/>
      <c r="CW17" s="116"/>
      <c r="CX17" s="116"/>
      <c r="CY17" s="116"/>
      <c r="CZ17" s="116"/>
      <c r="DA17" s="116"/>
      <c r="DB17" s="116"/>
      <c r="DC17" s="116"/>
      <c r="DD17" s="116"/>
      <c r="DE17" s="116"/>
      <c r="DF17" s="116"/>
      <c r="DG17" s="116"/>
      <c r="DH17" s="116"/>
      <c r="DI17" s="116"/>
      <c r="DJ17" s="116"/>
      <c r="DK17" s="116"/>
      <c r="DL17" s="116"/>
      <c r="DM17" s="116"/>
      <c r="DN17" s="116"/>
      <c r="DO17" s="116"/>
      <c r="DP17" s="116"/>
      <c r="DQ17" s="116"/>
      <c r="DR17" s="116"/>
      <c r="DS17" s="116"/>
      <c r="DT17" s="116"/>
      <c r="DU17" s="116"/>
      <c r="DV17" s="116"/>
      <c r="DW17" s="116"/>
      <c r="DX17" s="116"/>
      <c r="DY17" s="116"/>
      <c r="DZ17" s="116"/>
      <c r="EA17" s="116"/>
      <c r="EB17" s="116"/>
      <c r="EC17" s="116"/>
      <c r="ED17" s="116"/>
      <c r="EE17" s="116"/>
      <c r="EF17" s="116"/>
      <c r="EG17" s="116"/>
      <c r="EH17" s="116"/>
      <c r="EI17" s="116"/>
      <c r="EJ17" s="116"/>
      <c r="EK17" s="116"/>
      <c r="EL17" s="116"/>
      <c r="EM17" s="116"/>
      <c r="EN17" s="116"/>
      <c r="EO17" s="116"/>
      <c r="EP17" s="116"/>
      <c r="EQ17" s="116"/>
      <c r="ER17" s="116"/>
      <c r="ES17" s="116"/>
      <c r="ET17" s="116"/>
      <c r="EU17" s="116"/>
      <c r="EV17" s="116"/>
      <c r="EW17" s="116"/>
      <c r="EX17" s="116"/>
      <c r="EY17" s="116"/>
      <c r="EZ17" s="116"/>
      <c r="FA17" s="116"/>
      <c r="FB17" s="116"/>
      <c r="FC17" s="116"/>
      <c r="FD17" s="116"/>
      <c r="FE17" s="116"/>
      <c r="FF17" s="116"/>
      <c r="FG17" s="116"/>
      <c r="FH17" s="116"/>
      <c r="FI17" s="116"/>
      <c r="FJ17" s="116"/>
      <c r="FK17" s="116"/>
      <c r="FL17" s="116"/>
      <c r="FM17" s="116"/>
      <c r="FN17" s="116"/>
      <c r="FO17" s="116"/>
      <c r="FP17" s="116"/>
      <c r="FQ17" s="116"/>
      <c r="FR17" s="116"/>
      <c r="FS17" s="116"/>
      <c r="FT17" s="116"/>
      <c r="FU17" s="116"/>
      <c r="FV17" s="116"/>
      <c r="FW17" s="116"/>
      <c r="FX17" s="116"/>
      <c r="FY17" s="116"/>
      <c r="FZ17" s="116"/>
      <c r="GA17" s="116"/>
      <c r="GB17" s="116"/>
      <c r="GC17" s="116"/>
      <c r="GD17" s="116"/>
      <c r="GE17" s="116"/>
      <c r="GF17" s="116"/>
      <c r="GG17" s="116"/>
      <c r="GH17" s="116"/>
      <c r="GI17" s="116"/>
      <c r="GJ17" s="116"/>
      <c r="GK17" s="116"/>
      <c r="GL17" s="116"/>
      <c r="GM17" s="116"/>
      <c r="GN17" s="116"/>
      <c r="GO17" s="116"/>
      <c r="GP17" s="116"/>
      <c r="GQ17" s="116"/>
      <c r="GR17" s="116"/>
      <c r="GS17" s="116"/>
      <c r="GT17" s="116"/>
      <c r="GU17" s="116"/>
      <c r="GV17" s="116"/>
      <c r="GW17" s="116"/>
      <c r="GX17" s="116"/>
      <c r="GY17" s="116"/>
      <c r="GZ17" s="116"/>
      <c r="HA17" s="116"/>
      <c r="HB17" s="116"/>
      <c r="HC17" s="116"/>
      <c r="HD17" s="116"/>
      <c r="HE17" s="116"/>
      <c r="HF17" s="116"/>
      <c r="HG17" s="116"/>
      <c r="HH17" s="116"/>
      <c r="HI17" s="116"/>
      <c r="HJ17" s="116"/>
      <c r="HK17" s="116"/>
      <c r="HL17" s="116"/>
      <c r="HM17" s="116"/>
      <c r="HN17" s="116"/>
      <c r="HO17" s="116"/>
      <c r="HP17" s="116"/>
      <c r="HQ17" s="116"/>
      <c r="HR17" s="116"/>
      <c r="HS17" s="116"/>
      <c r="HT17" s="116"/>
      <c r="HU17" s="116"/>
      <c r="HV17" s="116"/>
      <c r="HW17" s="116"/>
      <c r="HX17" s="116"/>
      <c r="HY17" s="116"/>
      <c r="HZ17" s="116"/>
      <c r="IA17" s="116"/>
      <c r="IB17" s="116"/>
      <c r="IC17" s="116"/>
      <c r="ID17" s="116"/>
      <c r="IE17" s="116"/>
      <c r="IF17" s="116"/>
      <c r="IG17" s="116"/>
      <c r="IH17" s="116"/>
      <c r="II17" s="116"/>
      <c r="IJ17" s="116"/>
      <c r="IK17" s="116"/>
      <c r="IL17" s="116"/>
      <c r="IM17" s="116"/>
      <c r="IN17" s="116"/>
      <c r="IO17" s="116"/>
      <c r="IP17" s="116"/>
      <c r="IQ17" s="116"/>
      <c r="IR17" s="116"/>
      <c r="IS17" s="116"/>
    </row>
    <row r="18" s="113" customFormat="1" ht="22.5" customHeight="1" spans="1:253">
      <c r="A18" s="123"/>
      <c r="B18" s="124"/>
      <c r="C18" s="116"/>
      <c r="D18" s="116"/>
      <c r="E18" s="116"/>
      <c r="F18" s="116"/>
      <c r="G18" s="116"/>
      <c r="H18" s="116"/>
      <c r="I18" s="116"/>
      <c r="J18" s="116"/>
      <c r="K18" s="116"/>
      <c r="L18" s="116"/>
      <c r="M18" s="116"/>
      <c r="N18" s="116"/>
      <c r="O18" s="116"/>
      <c r="P18" s="116"/>
      <c r="Q18" s="116"/>
      <c r="R18" s="116"/>
      <c r="S18" s="116"/>
      <c r="T18" s="116"/>
      <c r="U18" s="116"/>
      <c r="V18" s="116"/>
      <c r="W18" s="116"/>
      <c r="X18" s="116"/>
      <c r="Y18" s="116"/>
      <c r="Z18" s="116"/>
      <c r="AA18" s="116"/>
      <c r="AB18" s="116"/>
      <c r="AC18" s="116"/>
      <c r="AD18" s="116"/>
      <c r="AE18" s="116"/>
      <c r="AF18" s="116"/>
      <c r="AG18" s="116"/>
      <c r="AH18" s="116"/>
      <c r="AI18" s="116"/>
      <c r="AJ18" s="116"/>
      <c r="AK18" s="116"/>
      <c r="AL18" s="116"/>
      <c r="AM18" s="116"/>
      <c r="AN18" s="116"/>
      <c r="AO18" s="116"/>
      <c r="AP18" s="116"/>
      <c r="AQ18" s="116"/>
      <c r="AR18" s="116"/>
      <c r="AS18" s="116"/>
      <c r="AT18" s="116"/>
      <c r="AU18" s="116"/>
      <c r="AV18" s="116"/>
      <c r="AW18" s="116"/>
      <c r="AX18" s="116"/>
      <c r="AY18" s="116"/>
      <c r="AZ18" s="116"/>
      <c r="BA18" s="116"/>
      <c r="BB18" s="116"/>
      <c r="BC18" s="116"/>
      <c r="BD18" s="116"/>
      <c r="BE18" s="116"/>
      <c r="BF18" s="116"/>
      <c r="BG18" s="116"/>
      <c r="BH18" s="116"/>
      <c r="BI18" s="116"/>
      <c r="BJ18" s="116"/>
      <c r="BK18" s="116"/>
      <c r="BL18" s="116"/>
      <c r="BM18" s="116"/>
      <c r="BN18" s="116"/>
      <c r="BO18" s="116"/>
      <c r="BP18" s="116"/>
      <c r="BQ18" s="116"/>
      <c r="BR18" s="116"/>
      <c r="BS18" s="116"/>
      <c r="BT18" s="116"/>
      <c r="BU18" s="116"/>
      <c r="BV18" s="116"/>
      <c r="BW18" s="116"/>
      <c r="BX18" s="116"/>
      <c r="BY18" s="116"/>
      <c r="BZ18" s="116"/>
      <c r="CA18" s="116"/>
      <c r="CB18" s="116"/>
      <c r="CC18" s="116"/>
      <c r="CD18" s="116"/>
      <c r="CE18" s="116"/>
      <c r="CF18" s="116"/>
      <c r="CG18" s="116"/>
      <c r="CH18" s="116"/>
      <c r="CI18" s="116"/>
      <c r="CJ18" s="116"/>
      <c r="CK18" s="116"/>
      <c r="CL18" s="116"/>
      <c r="CM18" s="116"/>
      <c r="CN18" s="116"/>
      <c r="CO18" s="116"/>
      <c r="CP18" s="116"/>
      <c r="CQ18" s="116"/>
      <c r="CR18" s="116"/>
      <c r="CS18" s="116"/>
      <c r="CT18" s="116"/>
      <c r="CU18" s="116"/>
      <c r="CV18" s="116"/>
      <c r="CW18" s="116"/>
      <c r="CX18" s="116"/>
      <c r="CY18" s="116"/>
      <c r="CZ18" s="116"/>
      <c r="DA18" s="116"/>
      <c r="DB18" s="116"/>
      <c r="DC18" s="116"/>
      <c r="DD18" s="116"/>
      <c r="DE18" s="116"/>
      <c r="DF18" s="116"/>
      <c r="DG18" s="116"/>
      <c r="DH18" s="116"/>
      <c r="DI18" s="116"/>
      <c r="DJ18" s="116"/>
      <c r="DK18" s="116"/>
      <c r="DL18" s="116"/>
      <c r="DM18" s="116"/>
      <c r="DN18" s="116"/>
      <c r="DO18" s="116"/>
      <c r="DP18" s="116"/>
      <c r="DQ18" s="116"/>
      <c r="DR18" s="116"/>
      <c r="DS18" s="116"/>
      <c r="DT18" s="116"/>
      <c r="DU18" s="116"/>
      <c r="DV18" s="116"/>
      <c r="DW18" s="116"/>
      <c r="DX18" s="116"/>
      <c r="DY18" s="116"/>
      <c r="DZ18" s="116"/>
      <c r="EA18" s="116"/>
      <c r="EB18" s="116"/>
      <c r="EC18" s="116"/>
      <c r="ED18" s="116"/>
      <c r="EE18" s="116"/>
      <c r="EF18" s="116"/>
      <c r="EG18" s="116"/>
      <c r="EH18" s="116"/>
      <c r="EI18" s="116"/>
      <c r="EJ18" s="116"/>
      <c r="EK18" s="116"/>
      <c r="EL18" s="116"/>
      <c r="EM18" s="116"/>
      <c r="EN18" s="116"/>
      <c r="EO18" s="116"/>
      <c r="EP18" s="116"/>
      <c r="EQ18" s="116"/>
      <c r="ER18" s="116"/>
      <c r="ES18" s="116"/>
      <c r="ET18" s="116"/>
      <c r="EU18" s="116"/>
      <c r="EV18" s="116"/>
      <c r="EW18" s="116"/>
      <c r="EX18" s="116"/>
      <c r="EY18" s="116"/>
      <c r="EZ18" s="116"/>
      <c r="FA18" s="116"/>
      <c r="FB18" s="116"/>
      <c r="FC18" s="116"/>
      <c r="FD18" s="116"/>
      <c r="FE18" s="116"/>
      <c r="FF18" s="116"/>
      <c r="FG18" s="116"/>
      <c r="FH18" s="116"/>
      <c r="FI18" s="116"/>
      <c r="FJ18" s="116"/>
      <c r="FK18" s="116"/>
      <c r="FL18" s="116"/>
      <c r="FM18" s="116"/>
      <c r="FN18" s="116"/>
      <c r="FO18" s="116"/>
      <c r="FP18" s="116"/>
      <c r="FQ18" s="116"/>
      <c r="FR18" s="116"/>
      <c r="FS18" s="116"/>
      <c r="FT18" s="116"/>
      <c r="FU18" s="116"/>
      <c r="FV18" s="116"/>
      <c r="FW18" s="116"/>
      <c r="FX18" s="116"/>
      <c r="FY18" s="116"/>
      <c r="FZ18" s="116"/>
      <c r="GA18" s="116"/>
      <c r="GB18" s="116"/>
      <c r="GC18" s="116"/>
      <c r="GD18" s="116"/>
      <c r="GE18" s="116"/>
      <c r="GF18" s="116"/>
      <c r="GG18" s="116"/>
      <c r="GH18" s="116"/>
      <c r="GI18" s="116"/>
      <c r="GJ18" s="116"/>
      <c r="GK18" s="116"/>
      <c r="GL18" s="116"/>
      <c r="GM18" s="116"/>
      <c r="GN18" s="116"/>
      <c r="GO18" s="116"/>
      <c r="GP18" s="116"/>
      <c r="GQ18" s="116"/>
      <c r="GR18" s="116"/>
      <c r="GS18" s="116"/>
      <c r="GT18" s="116"/>
      <c r="GU18" s="116"/>
      <c r="GV18" s="116"/>
      <c r="GW18" s="116"/>
      <c r="GX18" s="116"/>
      <c r="GY18" s="116"/>
      <c r="GZ18" s="116"/>
      <c r="HA18" s="116"/>
      <c r="HB18" s="116"/>
      <c r="HC18" s="116"/>
      <c r="HD18" s="116"/>
      <c r="HE18" s="116"/>
      <c r="HF18" s="116"/>
      <c r="HG18" s="116"/>
      <c r="HH18" s="116"/>
      <c r="HI18" s="116"/>
      <c r="HJ18" s="116"/>
      <c r="HK18" s="116"/>
      <c r="HL18" s="116"/>
      <c r="HM18" s="116"/>
      <c r="HN18" s="116"/>
      <c r="HO18" s="116"/>
      <c r="HP18" s="116"/>
      <c r="HQ18" s="116"/>
      <c r="HR18" s="116"/>
      <c r="HS18" s="116"/>
      <c r="HT18" s="116"/>
      <c r="HU18" s="116"/>
      <c r="HV18" s="116"/>
      <c r="HW18" s="116"/>
      <c r="HX18" s="116"/>
      <c r="HY18" s="116"/>
      <c r="HZ18" s="116"/>
      <c r="IA18" s="116"/>
      <c r="IB18" s="116"/>
      <c r="IC18" s="116"/>
      <c r="ID18" s="116"/>
      <c r="IE18" s="116"/>
      <c r="IF18" s="116"/>
      <c r="IG18" s="116"/>
      <c r="IH18" s="116"/>
      <c r="II18" s="116"/>
      <c r="IJ18" s="116"/>
      <c r="IK18" s="116"/>
      <c r="IL18" s="116"/>
      <c r="IM18" s="116"/>
      <c r="IN18" s="116"/>
      <c r="IO18" s="116"/>
      <c r="IP18" s="116"/>
      <c r="IQ18" s="116"/>
      <c r="IR18" s="116"/>
      <c r="IS18" s="116"/>
    </row>
    <row r="19" s="113" customFormat="1" ht="16.5" customHeight="1" spans="1:253">
      <c r="A19" s="125" t="s">
        <v>297</v>
      </c>
      <c r="B19" s="124"/>
      <c r="C19" s="116"/>
      <c r="D19" s="116"/>
      <c r="E19" s="116"/>
      <c r="F19" s="116"/>
      <c r="G19" s="116"/>
      <c r="H19" s="116"/>
      <c r="I19" s="116"/>
      <c r="J19" s="116"/>
      <c r="K19" s="116"/>
      <c r="L19" s="116"/>
      <c r="M19" s="116"/>
      <c r="N19" s="116"/>
      <c r="O19" s="116"/>
      <c r="P19" s="116"/>
      <c r="Q19" s="116"/>
      <c r="R19" s="116"/>
      <c r="S19" s="116"/>
      <c r="T19" s="116"/>
      <c r="U19" s="116"/>
      <c r="V19" s="116"/>
      <c r="W19" s="116"/>
      <c r="X19" s="116"/>
      <c r="Y19" s="116"/>
      <c r="Z19" s="116"/>
      <c r="AA19" s="116"/>
      <c r="AB19" s="116"/>
      <c r="AC19" s="116"/>
      <c r="AD19" s="116"/>
      <c r="AE19" s="116"/>
      <c r="AF19" s="116"/>
      <c r="AG19" s="116"/>
      <c r="AH19" s="116"/>
      <c r="AI19" s="116"/>
      <c r="AJ19" s="116"/>
      <c r="AK19" s="116"/>
      <c r="AL19" s="116"/>
      <c r="AM19" s="116"/>
      <c r="AN19" s="116"/>
      <c r="AO19" s="116"/>
      <c r="AP19" s="116"/>
      <c r="AQ19" s="116"/>
      <c r="AR19" s="116"/>
      <c r="AS19" s="116"/>
      <c r="AT19" s="116"/>
      <c r="AU19" s="116"/>
      <c r="AV19" s="116"/>
      <c r="AW19" s="116"/>
      <c r="AX19" s="116"/>
      <c r="AY19" s="116"/>
      <c r="AZ19" s="116"/>
      <c r="BA19" s="116"/>
      <c r="BB19" s="116"/>
      <c r="BC19" s="116"/>
      <c r="BD19" s="116"/>
      <c r="BE19" s="116"/>
      <c r="BF19" s="116"/>
      <c r="BG19" s="116"/>
      <c r="BH19" s="116"/>
      <c r="BI19" s="116"/>
      <c r="BJ19" s="116"/>
      <c r="BK19" s="116"/>
      <c r="BL19" s="116"/>
      <c r="BM19" s="116"/>
      <c r="BN19" s="116"/>
      <c r="BO19" s="116"/>
      <c r="BP19" s="116"/>
      <c r="BQ19" s="116"/>
      <c r="BR19" s="116"/>
      <c r="BS19" s="116"/>
      <c r="BT19" s="116"/>
      <c r="BU19" s="116"/>
      <c r="BV19" s="116"/>
      <c r="BW19" s="116"/>
      <c r="BX19" s="116"/>
      <c r="BY19" s="116"/>
      <c r="BZ19" s="116"/>
      <c r="CA19" s="116"/>
      <c r="CB19" s="116"/>
      <c r="CC19" s="116"/>
      <c r="CD19" s="116"/>
      <c r="CE19" s="116"/>
      <c r="CF19" s="116"/>
      <c r="CG19" s="116"/>
      <c r="CH19" s="116"/>
      <c r="CI19" s="116"/>
      <c r="CJ19" s="116"/>
      <c r="CK19" s="116"/>
      <c r="CL19" s="116"/>
      <c r="CM19" s="116"/>
      <c r="CN19" s="116"/>
      <c r="CO19" s="116"/>
      <c r="CP19" s="116"/>
      <c r="CQ19" s="116"/>
      <c r="CR19" s="116"/>
      <c r="CS19" s="116"/>
      <c r="CT19" s="116"/>
      <c r="CU19" s="116"/>
      <c r="CV19" s="116"/>
      <c r="CW19" s="116"/>
      <c r="CX19" s="116"/>
      <c r="CY19" s="116"/>
      <c r="CZ19" s="116"/>
      <c r="DA19" s="116"/>
      <c r="DB19" s="116"/>
      <c r="DC19" s="116"/>
      <c r="DD19" s="116"/>
      <c r="DE19" s="116"/>
      <c r="DF19" s="116"/>
      <c r="DG19" s="116"/>
      <c r="DH19" s="116"/>
      <c r="DI19" s="116"/>
      <c r="DJ19" s="116"/>
      <c r="DK19" s="116"/>
      <c r="DL19" s="116"/>
      <c r="DM19" s="116"/>
      <c r="DN19" s="116"/>
      <c r="DO19" s="116"/>
      <c r="DP19" s="116"/>
      <c r="DQ19" s="116"/>
      <c r="DR19" s="116"/>
      <c r="DS19" s="116"/>
      <c r="DT19" s="116"/>
      <c r="DU19" s="116"/>
      <c r="DV19" s="116"/>
      <c r="DW19" s="116"/>
      <c r="DX19" s="116"/>
      <c r="DY19" s="116"/>
      <c r="DZ19" s="116"/>
      <c r="EA19" s="116"/>
      <c r="EB19" s="116"/>
      <c r="EC19" s="116"/>
      <c r="ED19" s="116"/>
      <c r="EE19" s="116"/>
      <c r="EF19" s="116"/>
      <c r="EG19" s="116"/>
      <c r="EH19" s="116"/>
      <c r="EI19" s="116"/>
      <c r="EJ19" s="116"/>
      <c r="EK19" s="116"/>
      <c r="EL19" s="116"/>
      <c r="EM19" s="116"/>
      <c r="EN19" s="116"/>
      <c r="EO19" s="116"/>
      <c r="EP19" s="116"/>
      <c r="EQ19" s="116"/>
      <c r="ER19" s="116"/>
      <c r="ES19" s="116"/>
      <c r="ET19" s="116"/>
      <c r="EU19" s="116"/>
      <c r="EV19" s="116"/>
      <c r="EW19" s="116"/>
      <c r="EX19" s="116"/>
      <c r="EY19" s="116"/>
      <c r="EZ19" s="116"/>
      <c r="FA19" s="116"/>
      <c r="FB19" s="116"/>
      <c r="FC19" s="116"/>
      <c r="FD19" s="116"/>
      <c r="FE19" s="116"/>
      <c r="FF19" s="116"/>
      <c r="FG19" s="116"/>
      <c r="FH19" s="116"/>
      <c r="FI19" s="116"/>
      <c r="FJ19" s="116"/>
      <c r="FK19" s="116"/>
      <c r="FL19" s="116"/>
      <c r="FM19" s="116"/>
      <c r="FN19" s="116"/>
      <c r="FO19" s="116"/>
      <c r="FP19" s="116"/>
      <c r="FQ19" s="116"/>
      <c r="FR19" s="116"/>
      <c r="FS19" s="116"/>
      <c r="FT19" s="116"/>
      <c r="FU19" s="116"/>
      <c r="FV19" s="116"/>
      <c r="FW19" s="116"/>
      <c r="FX19" s="116"/>
      <c r="FY19" s="116"/>
      <c r="FZ19" s="116"/>
      <c r="GA19" s="116"/>
      <c r="GB19" s="116"/>
      <c r="GC19" s="116"/>
      <c r="GD19" s="116"/>
      <c r="GE19" s="116"/>
      <c r="GF19" s="116"/>
      <c r="GG19" s="116"/>
      <c r="GH19" s="116"/>
      <c r="GI19" s="116"/>
      <c r="GJ19" s="116"/>
      <c r="GK19" s="116"/>
      <c r="GL19" s="116"/>
      <c r="GM19" s="116"/>
      <c r="GN19" s="116"/>
      <c r="GO19" s="116"/>
      <c r="GP19" s="116"/>
      <c r="GQ19" s="116"/>
      <c r="GR19" s="116"/>
      <c r="GS19" s="116"/>
      <c r="GT19" s="116"/>
      <c r="GU19" s="116"/>
      <c r="GV19" s="116"/>
      <c r="GW19" s="116"/>
      <c r="GX19" s="116"/>
      <c r="GY19" s="116"/>
      <c r="GZ19" s="116"/>
      <c r="HA19" s="116"/>
      <c r="HB19" s="116"/>
      <c r="HC19" s="116"/>
      <c r="HD19" s="116"/>
      <c r="HE19" s="116"/>
      <c r="HF19" s="116"/>
      <c r="HG19" s="116"/>
      <c r="HH19" s="116"/>
      <c r="HI19" s="116"/>
      <c r="HJ19" s="116"/>
      <c r="HK19" s="116"/>
      <c r="HL19" s="116"/>
      <c r="HM19" s="116"/>
      <c r="HN19" s="116"/>
      <c r="HO19" s="116"/>
      <c r="HP19" s="116"/>
      <c r="HQ19" s="116"/>
      <c r="HR19" s="116"/>
      <c r="HS19" s="116"/>
      <c r="HT19" s="116"/>
      <c r="HU19" s="116"/>
      <c r="HV19" s="116"/>
      <c r="HW19" s="116"/>
      <c r="HX19" s="116"/>
      <c r="HY19" s="116"/>
      <c r="HZ19" s="116"/>
      <c r="IA19" s="116"/>
      <c r="IB19" s="116"/>
      <c r="IC19" s="116"/>
      <c r="ID19" s="116"/>
      <c r="IE19" s="116"/>
      <c r="IF19" s="116"/>
      <c r="IG19" s="116"/>
      <c r="IH19" s="116"/>
      <c r="II19" s="116"/>
      <c r="IJ19" s="116"/>
      <c r="IK19" s="116"/>
      <c r="IL19" s="116"/>
      <c r="IM19" s="116"/>
      <c r="IN19" s="116"/>
      <c r="IO19" s="116"/>
      <c r="IP19" s="116"/>
      <c r="IQ19" s="116"/>
      <c r="IR19" s="116"/>
      <c r="IS19" s="116"/>
    </row>
    <row r="20" s="113" customFormat="1" ht="16.5" customHeight="1" spans="1:253">
      <c r="A20" s="123"/>
      <c r="B20" s="124"/>
      <c r="C20" s="116"/>
      <c r="D20" s="116"/>
      <c r="E20" s="116"/>
      <c r="F20" s="116"/>
      <c r="G20" s="116"/>
      <c r="H20" s="116"/>
      <c r="I20" s="116"/>
      <c r="J20" s="116"/>
      <c r="K20" s="116"/>
      <c r="L20" s="116"/>
      <c r="M20" s="116"/>
      <c r="N20" s="116"/>
      <c r="O20" s="116"/>
      <c r="P20" s="116"/>
      <c r="Q20" s="116"/>
      <c r="R20" s="116"/>
      <c r="S20" s="116"/>
      <c r="T20" s="116"/>
      <c r="U20" s="116"/>
      <c r="V20" s="116"/>
      <c r="W20" s="116"/>
      <c r="X20" s="116"/>
      <c r="Y20" s="116"/>
      <c r="Z20" s="116"/>
      <c r="AA20" s="116"/>
      <c r="AB20" s="116"/>
      <c r="AC20" s="116"/>
      <c r="AD20" s="116"/>
      <c r="AE20" s="116"/>
      <c r="AF20" s="116"/>
      <c r="AG20" s="116"/>
      <c r="AH20" s="116"/>
      <c r="AI20" s="116"/>
      <c r="AJ20" s="116"/>
      <c r="AK20" s="116"/>
      <c r="AL20" s="116"/>
      <c r="AM20" s="116"/>
      <c r="AN20" s="116"/>
      <c r="AO20" s="116"/>
      <c r="AP20" s="116"/>
      <c r="AQ20" s="116"/>
      <c r="AR20" s="116"/>
      <c r="AS20" s="116"/>
      <c r="AT20" s="116"/>
      <c r="AU20" s="116"/>
      <c r="AV20" s="116"/>
      <c r="AW20" s="116"/>
      <c r="AX20" s="116"/>
      <c r="AY20" s="116"/>
      <c r="AZ20" s="116"/>
      <c r="BA20" s="116"/>
      <c r="BB20" s="116"/>
      <c r="BC20" s="116"/>
      <c r="BD20" s="116"/>
      <c r="BE20" s="116"/>
      <c r="BF20" s="116"/>
      <c r="BG20" s="116"/>
      <c r="BH20" s="116"/>
      <c r="BI20" s="116"/>
      <c r="BJ20" s="116"/>
      <c r="BK20" s="116"/>
      <c r="BL20" s="116"/>
      <c r="BM20" s="116"/>
      <c r="BN20" s="116"/>
      <c r="BO20" s="116"/>
      <c r="BP20" s="116"/>
      <c r="BQ20" s="116"/>
      <c r="BR20" s="116"/>
      <c r="BS20" s="116"/>
      <c r="BT20" s="116"/>
      <c r="BU20" s="116"/>
      <c r="BV20" s="116"/>
      <c r="BW20" s="116"/>
      <c r="BX20" s="116"/>
      <c r="BY20" s="116"/>
      <c r="BZ20" s="116"/>
      <c r="CA20" s="116"/>
      <c r="CB20" s="116"/>
      <c r="CC20" s="116"/>
      <c r="CD20" s="116"/>
      <c r="CE20" s="116"/>
      <c r="CF20" s="116"/>
      <c r="CG20" s="116"/>
      <c r="CH20" s="116"/>
      <c r="CI20" s="116"/>
      <c r="CJ20" s="116"/>
      <c r="CK20" s="116"/>
      <c r="CL20" s="116"/>
      <c r="CM20" s="116"/>
      <c r="CN20" s="116"/>
      <c r="CO20" s="116"/>
      <c r="CP20" s="116"/>
      <c r="CQ20" s="116"/>
      <c r="CR20" s="116"/>
      <c r="CS20" s="116"/>
      <c r="CT20" s="116"/>
      <c r="CU20" s="116"/>
      <c r="CV20" s="116"/>
      <c r="CW20" s="116"/>
      <c r="CX20" s="116"/>
      <c r="CY20" s="116"/>
      <c r="CZ20" s="116"/>
      <c r="DA20" s="116"/>
      <c r="DB20" s="116"/>
      <c r="DC20" s="116"/>
      <c r="DD20" s="116"/>
      <c r="DE20" s="116"/>
      <c r="DF20" s="116"/>
      <c r="DG20" s="116"/>
      <c r="DH20" s="116"/>
      <c r="DI20" s="116"/>
      <c r="DJ20" s="116"/>
      <c r="DK20" s="116"/>
      <c r="DL20" s="116"/>
      <c r="DM20" s="116"/>
      <c r="DN20" s="116"/>
      <c r="DO20" s="116"/>
      <c r="DP20" s="116"/>
      <c r="DQ20" s="116"/>
      <c r="DR20" s="116"/>
      <c r="DS20" s="116"/>
      <c r="DT20" s="116"/>
      <c r="DU20" s="116"/>
      <c r="DV20" s="116"/>
      <c r="DW20" s="116"/>
      <c r="DX20" s="116"/>
      <c r="DY20" s="116"/>
      <c r="DZ20" s="116"/>
      <c r="EA20" s="116"/>
      <c r="EB20" s="116"/>
      <c r="EC20" s="116"/>
      <c r="ED20" s="116"/>
      <c r="EE20" s="116"/>
      <c r="EF20" s="116"/>
      <c r="EG20" s="116"/>
      <c r="EH20" s="116"/>
      <c r="EI20" s="116"/>
      <c r="EJ20" s="116"/>
      <c r="EK20" s="116"/>
      <c r="EL20" s="116"/>
      <c r="EM20" s="116"/>
      <c r="EN20" s="116"/>
      <c r="EO20" s="116"/>
      <c r="EP20" s="116"/>
      <c r="EQ20" s="116"/>
      <c r="ER20" s="116"/>
      <c r="ES20" s="116"/>
      <c r="ET20" s="116"/>
      <c r="EU20" s="116"/>
      <c r="EV20" s="116"/>
      <c r="EW20" s="116"/>
      <c r="EX20" s="116"/>
      <c r="EY20" s="116"/>
      <c r="EZ20" s="116"/>
      <c r="FA20" s="116"/>
      <c r="FB20" s="116"/>
      <c r="FC20" s="116"/>
      <c r="FD20" s="116"/>
      <c r="FE20" s="116"/>
      <c r="FF20" s="116"/>
      <c r="FG20" s="116"/>
      <c r="FH20" s="116"/>
      <c r="FI20" s="116"/>
      <c r="FJ20" s="116"/>
      <c r="FK20" s="116"/>
      <c r="FL20" s="116"/>
      <c r="FM20" s="116"/>
      <c r="FN20" s="116"/>
      <c r="FO20" s="116"/>
      <c r="FP20" s="116"/>
      <c r="FQ20" s="116"/>
      <c r="FR20" s="116"/>
      <c r="FS20" s="116"/>
      <c r="FT20" s="116"/>
      <c r="FU20" s="116"/>
      <c r="FV20" s="116"/>
      <c r="FW20" s="116"/>
      <c r="FX20" s="116"/>
      <c r="FY20" s="116"/>
      <c r="FZ20" s="116"/>
      <c r="GA20" s="116"/>
      <c r="GB20" s="116"/>
      <c r="GC20" s="116"/>
      <c r="GD20" s="116"/>
      <c r="GE20" s="116"/>
      <c r="GF20" s="116"/>
      <c r="GG20" s="116"/>
      <c r="GH20" s="116"/>
      <c r="GI20" s="116"/>
      <c r="GJ20" s="116"/>
      <c r="GK20" s="116"/>
      <c r="GL20" s="116"/>
      <c r="GM20" s="116"/>
      <c r="GN20" s="116"/>
      <c r="GO20" s="116"/>
      <c r="GP20" s="116"/>
      <c r="GQ20" s="116"/>
      <c r="GR20" s="116"/>
      <c r="GS20" s="116"/>
      <c r="GT20" s="116"/>
      <c r="GU20" s="116"/>
      <c r="GV20" s="116"/>
      <c r="GW20" s="116"/>
      <c r="GX20" s="116"/>
      <c r="GY20" s="116"/>
      <c r="GZ20" s="116"/>
      <c r="HA20" s="116"/>
      <c r="HB20" s="116"/>
      <c r="HC20" s="116"/>
      <c r="HD20" s="116"/>
      <c r="HE20" s="116"/>
      <c r="HF20" s="116"/>
      <c r="HG20" s="116"/>
      <c r="HH20" s="116"/>
      <c r="HI20" s="116"/>
      <c r="HJ20" s="116"/>
      <c r="HK20" s="116"/>
      <c r="HL20" s="116"/>
      <c r="HM20" s="116"/>
      <c r="HN20" s="116"/>
      <c r="HO20" s="116"/>
      <c r="HP20" s="116"/>
      <c r="HQ20" s="116"/>
      <c r="HR20" s="116"/>
      <c r="HS20" s="116"/>
      <c r="HT20" s="116"/>
      <c r="HU20" s="116"/>
      <c r="HV20" s="116"/>
      <c r="HW20" s="116"/>
      <c r="HX20" s="116"/>
      <c r="HY20" s="116"/>
      <c r="HZ20" s="116"/>
      <c r="IA20" s="116"/>
      <c r="IB20" s="116"/>
      <c r="IC20" s="116"/>
      <c r="ID20" s="116"/>
      <c r="IE20" s="116"/>
      <c r="IF20" s="116"/>
      <c r="IG20" s="116"/>
      <c r="IH20" s="116"/>
      <c r="II20" s="116"/>
      <c r="IJ20" s="116"/>
      <c r="IK20" s="116"/>
      <c r="IL20" s="116"/>
      <c r="IM20" s="116"/>
      <c r="IN20" s="116"/>
      <c r="IO20" s="116"/>
      <c r="IP20" s="116"/>
      <c r="IQ20" s="116"/>
      <c r="IR20" s="116"/>
      <c r="IS20" s="116"/>
    </row>
    <row r="21" s="113" customFormat="1" ht="16.5" customHeight="1" spans="1:253">
      <c r="A21" s="116"/>
      <c r="B21" s="124"/>
      <c r="C21" s="116"/>
      <c r="D21" s="116"/>
      <c r="E21" s="116"/>
      <c r="F21" s="116"/>
      <c r="G21" s="116"/>
      <c r="H21" s="116"/>
      <c r="I21" s="116"/>
      <c r="J21" s="116"/>
      <c r="K21" s="116"/>
      <c r="L21" s="116"/>
      <c r="M21" s="116"/>
      <c r="N21" s="116"/>
      <c r="O21" s="116"/>
      <c r="P21" s="116"/>
      <c r="Q21" s="116"/>
      <c r="R21" s="116"/>
      <c r="S21" s="116"/>
      <c r="T21" s="116"/>
      <c r="U21" s="116"/>
      <c r="V21" s="116"/>
      <c r="W21" s="116"/>
      <c r="X21" s="116"/>
      <c r="Y21" s="116"/>
      <c r="Z21" s="116"/>
      <c r="AA21" s="116"/>
      <c r="AB21" s="116"/>
      <c r="AC21" s="116"/>
      <c r="AD21" s="116"/>
      <c r="AE21" s="116"/>
      <c r="AF21" s="116"/>
      <c r="AG21" s="116"/>
      <c r="AH21" s="116"/>
      <c r="AI21" s="116"/>
      <c r="AJ21" s="116"/>
      <c r="AK21" s="116"/>
      <c r="AL21" s="116"/>
      <c r="AM21" s="116"/>
      <c r="AN21" s="116"/>
      <c r="AO21" s="116"/>
      <c r="AP21" s="116"/>
      <c r="AQ21" s="116"/>
      <c r="AR21" s="116"/>
      <c r="AS21" s="116"/>
      <c r="AT21" s="116"/>
      <c r="AU21" s="116"/>
      <c r="AV21" s="116"/>
      <c r="AW21" s="116"/>
      <c r="AX21" s="116"/>
      <c r="AY21" s="116"/>
      <c r="AZ21" s="116"/>
      <c r="BA21" s="116"/>
      <c r="BB21" s="116"/>
      <c r="BC21" s="116"/>
      <c r="BD21" s="116"/>
      <c r="BE21" s="116"/>
      <c r="BF21" s="116"/>
      <c r="BG21" s="116"/>
      <c r="BH21" s="116"/>
      <c r="BI21" s="116"/>
      <c r="BJ21" s="116"/>
      <c r="BK21" s="116"/>
      <c r="BL21" s="116"/>
      <c r="BM21" s="116"/>
      <c r="BN21" s="116"/>
      <c r="BO21" s="116"/>
      <c r="BP21" s="116"/>
      <c r="BQ21" s="116"/>
      <c r="BR21" s="116"/>
      <c r="BS21" s="116"/>
      <c r="BT21" s="116"/>
      <c r="BU21" s="116"/>
      <c r="BV21" s="116"/>
      <c r="BW21" s="116"/>
      <c r="BX21" s="116"/>
      <c r="BY21" s="116"/>
      <c r="BZ21" s="116"/>
      <c r="CA21" s="116"/>
      <c r="CB21" s="116"/>
      <c r="CC21" s="116"/>
      <c r="CD21" s="116"/>
      <c r="CE21" s="116"/>
      <c r="CF21" s="116"/>
      <c r="CG21" s="116"/>
      <c r="CH21" s="116"/>
      <c r="CI21" s="116"/>
      <c r="CJ21" s="116"/>
      <c r="CK21" s="116"/>
      <c r="CL21" s="116"/>
      <c r="CM21" s="116"/>
      <c r="CN21" s="116"/>
      <c r="CO21" s="116"/>
      <c r="CP21" s="116"/>
      <c r="CQ21" s="116"/>
      <c r="CR21" s="116"/>
      <c r="CS21" s="116"/>
      <c r="CT21" s="116"/>
      <c r="CU21" s="116"/>
      <c r="CV21" s="116"/>
      <c r="CW21" s="116"/>
      <c r="CX21" s="116"/>
      <c r="CY21" s="116"/>
      <c r="CZ21" s="116"/>
      <c r="DA21" s="116"/>
      <c r="DB21" s="116"/>
      <c r="DC21" s="116"/>
      <c r="DD21" s="116"/>
      <c r="DE21" s="116"/>
      <c r="DF21" s="116"/>
      <c r="DG21" s="116"/>
      <c r="DH21" s="116"/>
      <c r="DI21" s="116"/>
      <c r="DJ21" s="116"/>
      <c r="DK21" s="116"/>
      <c r="DL21" s="116"/>
      <c r="DM21" s="116"/>
      <c r="DN21" s="116"/>
      <c r="DO21" s="116"/>
      <c r="DP21" s="116"/>
      <c r="DQ21" s="116"/>
      <c r="DR21" s="116"/>
      <c r="DS21" s="116"/>
      <c r="DT21" s="116"/>
      <c r="DU21" s="116"/>
      <c r="DV21" s="116"/>
      <c r="DW21" s="116"/>
      <c r="DX21" s="116"/>
      <c r="DY21" s="116"/>
      <c r="DZ21" s="116"/>
      <c r="EA21" s="116"/>
      <c r="EB21" s="116"/>
      <c r="EC21" s="116"/>
      <c r="ED21" s="116"/>
      <c r="EE21" s="116"/>
      <c r="EF21" s="116"/>
      <c r="EG21" s="116"/>
      <c r="EH21" s="116"/>
      <c r="EI21" s="116"/>
      <c r="EJ21" s="116"/>
      <c r="EK21" s="116"/>
      <c r="EL21" s="116"/>
      <c r="EM21" s="116"/>
      <c r="EN21" s="116"/>
      <c r="EO21" s="116"/>
      <c r="EP21" s="116"/>
      <c r="EQ21" s="116"/>
      <c r="ER21" s="116"/>
      <c r="ES21" s="116"/>
      <c r="ET21" s="116"/>
      <c r="EU21" s="116"/>
      <c r="EV21" s="116"/>
      <c r="EW21" s="116"/>
      <c r="EX21" s="116"/>
      <c r="EY21" s="116"/>
      <c r="EZ21" s="116"/>
      <c r="FA21" s="116"/>
      <c r="FB21" s="116"/>
      <c r="FC21" s="116"/>
      <c r="FD21" s="116"/>
      <c r="FE21" s="116"/>
      <c r="FF21" s="116"/>
      <c r="FG21" s="116"/>
      <c r="FH21" s="116"/>
      <c r="FI21" s="116"/>
      <c r="FJ21" s="116"/>
      <c r="FK21" s="116"/>
      <c r="FL21" s="116"/>
      <c r="FM21" s="116"/>
      <c r="FN21" s="116"/>
      <c r="FO21" s="116"/>
      <c r="FP21" s="116"/>
      <c r="FQ21" s="116"/>
      <c r="FR21" s="116"/>
      <c r="FS21" s="116"/>
      <c r="FT21" s="116"/>
      <c r="FU21" s="116"/>
      <c r="FV21" s="116"/>
      <c r="FW21" s="116"/>
      <c r="FX21" s="116"/>
      <c r="FY21" s="116"/>
      <c r="FZ21" s="116"/>
      <c r="GA21" s="116"/>
      <c r="GB21" s="116"/>
      <c r="GC21" s="116"/>
      <c r="GD21" s="116"/>
      <c r="GE21" s="116"/>
      <c r="GF21" s="116"/>
      <c r="GG21" s="116"/>
      <c r="GH21" s="116"/>
      <c r="GI21" s="116"/>
      <c r="GJ21" s="116"/>
      <c r="GK21" s="116"/>
      <c r="GL21" s="116"/>
      <c r="GM21" s="116"/>
      <c r="GN21" s="116"/>
      <c r="GO21" s="116"/>
      <c r="GP21" s="116"/>
      <c r="GQ21" s="116"/>
      <c r="GR21" s="116"/>
      <c r="GS21" s="116"/>
      <c r="GT21" s="116"/>
      <c r="GU21" s="116"/>
      <c r="GV21" s="116"/>
      <c r="GW21" s="116"/>
      <c r="GX21" s="116"/>
      <c r="GY21" s="116"/>
      <c r="GZ21" s="116"/>
      <c r="HA21" s="116"/>
      <c r="HB21" s="116"/>
      <c r="HC21" s="116"/>
      <c r="HD21" s="116"/>
      <c r="HE21" s="116"/>
      <c r="HF21" s="116"/>
      <c r="HG21" s="116"/>
      <c r="HH21" s="116"/>
      <c r="HI21" s="116"/>
      <c r="HJ21" s="116"/>
      <c r="HK21" s="116"/>
      <c r="HL21" s="116"/>
      <c r="HM21" s="116"/>
      <c r="HN21" s="116"/>
      <c r="HO21" s="116"/>
      <c r="HP21" s="116"/>
      <c r="HQ21" s="116"/>
      <c r="HR21" s="116"/>
      <c r="HS21" s="116"/>
      <c r="HT21" s="116"/>
      <c r="HU21" s="116"/>
      <c r="HV21" s="116"/>
      <c r="HW21" s="116"/>
      <c r="HX21" s="116"/>
      <c r="HY21" s="116"/>
      <c r="HZ21" s="116"/>
      <c r="IA21" s="116"/>
      <c r="IB21" s="116"/>
      <c r="IC21" s="116"/>
      <c r="ID21" s="116"/>
      <c r="IE21" s="116"/>
      <c r="IF21" s="116"/>
      <c r="IG21" s="116"/>
      <c r="IH21" s="116"/>
      <c r="II21" s="116"/>
      <c r="IJ21" s="116"/>
      <c r="IK21" s="116"/>
      <c r="IL21" s="116"/>
      <c r="IM21" s="116"/>
      <c r="IN21" s="116"/>
      <c r="IO21" s="116"/>
      <c r="IP21" s="116"/>
      <c r="IQ21" s="116"/>
      <c r="IR21" s="116"/>
      <c r="IS21" s="116"/>
    </row>
    <row r="22" s="113" customFormat="1" ht="16.5" customHeight="1" spans="1:253">
      <c r="A22" s="116"/>
      <c r="B22" s="124"/>
      <c r="C22" s="116"/>
      <c r="D22" s="116"/>
      <c r="E22" s="116"/>
      <c r="F22" s="116"/>
      <c r="G22" s="116"/>
      <c r="H22" s="116"/>
      <c r="I22" s="116"/>
      <c r="J22" s="116"/>
      <c r="K22" s="116"/>
      <c r="L22" s="116"/>
      <c r="M22" s="116"/>
      <c r="N22" s="116"/>
      <c r="O22" s="116"/>
      <c r="P22" s="116"/>
      <c r="Q22" s="116"/>
      <c r="R22" s="116"/>
      <c r="S22" s="116"/>
      <c r="T22" s="116"/>
      <c r="U22" s="116"/>
      <c r="V22" s="116"/>
      <c r="W22" s="116"/>
      <c r="X22" s="116"/>
      <c r="Y22" s="116"/>
      <c r="Z22" s="116"/>
      <c r="AA22" s="116"/>
      <c r="AB22" s="116"/>
      <c r="AC22" s="116"/>
      <c r="AD22" s="116"/>
      <c r="AE22" s="116"/>
      <c r="AF22" s="116"/>
      <c r="AG22" s="116"/>
      <c r="AH22" s="116"/>
      <c r="AI22" s="116"/>
      <c r="AJ22" s="116"/>
      <c r="AK22" s="116"/>
      <c r="AL22" s="116"/>
      <c r="AM22" s="116"/>
      <c r="AN22" s="116"/>
      <c r="AO22" s="116"/>
      <c r="AP22" s="116"/>
      <c r="AQ22" s="116"/>
      <c r="AR22" s="116"/>
      <c r="AS22" s="116"/>
      <c r="AT22" s="116"/>
      <c r="AU22" s="116"/>
      <c r="AV22" s="116"/>
      <c r="AW22" s="116"/>
      <c r="AX22" s="116"/>
      <c r="AY22" s="116"/>
      <c r="AZ22" s="116"/>
      <c r="BA22" s="116"/>
      <c r="BB22" s="116"/>
      <c r="BC22" s="116"/>
      <c r="BD22" s="116"/>
      <c r="BE22" s="116"/>
      <c r="BF22" s="116"/>
      <c r="BG22" s="116"/>
      <c r="BH22" s="116"/>
      <c r="BI22" s="116"/>
      <c r="BJ22" s="116"/>
      <c r="BK22" s="116"/>
      <c r="BL22" s="116"/>
      <c r="BM22" s="116"/>
      <c r="BN22" s="116"/>
      <c r="BO22" s="116"/>
      <c r="BP22" s="116"/>
      <c r="BQ22" s="116"/>
      <c r="BR22" s="116"/>
      <c r="BS22" s="116"/>
      <c r="BT22" s="116"/>
      <c r="BU22" s="116"/>
      <c r="BV22" s="116"/>
      <c r="BW22" s="116"/>
      <c r="BX22" s="116"/>
      <c r="BY22" s="116"/>
      <c r="BZ22" s="116"/>
      <c r="CA22" s="116"/>
      <c r="CB22" s="116"/>
      <c r="CC22" s="116"/>
      <c r="CD22" s="116"/>
      <c r="CE22" s="116"/>
      <c r="CF22" s="116"/>
      <c r="CG22" s="116"/>
      <c r="CH22" s="116"/>
      <c r="CI22" s="116"/>
      <c r="CJ22" s="116"/>
      <c r="CK22" s="116"/>
      <c r="CL22" s="116"/>
      <c r="CM22" s="116"/>
      <c r="CN22" s="116"/>
      <c r="CO22" s="116"/>
      <c r="CP22" s="116"/>
      <c r="CQ22" s="116"/>
      <c r="CR22" s="116"/>
      <c r="CS22" s="116"/>
      <c r="CT22" s="116"/>
      <c r="CU22" s="116"/>
      <c r="CV22" s="116"/>
      <c r="CW22" s="116"/>
      <c r="CX22" s="116"/>
      <c r="CY22" s="116"/>
      <c r="CZ22" s="116"/>
      <c r="DA22" s="116"/>
      <c r="DB22" s="116"/>
      <c r="DC22" s="116"/>
      <c r="DD22" s="116"/>
      <c r="DE22" s="116"/>
      <c r="DF22" s="116"/>
      <c r="DG22" s="116"/>
      <c r="DH22" s="116"/>
      <c r="DI22" s="116"/>
      <c r="DJ22" s="116"/>
      <c r="DK22" s="116"/>
      <c r="DL22" s="116"/>
      <c r="DM22" s="116"/>
      <c r="DN22" s="116"/>
      <c r="DO22" s="116"/>
      <c r="DP22" s="116"/>
      <c r="DQ22" s="116"/>
      <c r="DR22" s="116"/>
      <c r="DS22" s="116"/>
      <c r="DT22" s="116"/>
      <c r="DU22" s="116"/>
      <c r="DV22" s="116"/>
      <c r="DW22" s="116"/>
      <c r="DX22" s="116"/>
      <c r="DY22" s="116"/>
      <c r="DZ22" s="116"/>
      <c r="EA22" s="116"/>
      <c r="EB22" s="116"/>
      <c r="EC22" s="116"/>
      <c r="ED22" s="116"/>
      <c r="EE22" s="116"/>
      <c r="EF22" s="116"/>
      <c r="EG22" s="116"/>
      <c r="EH22" s="116"/>
      <c r="EI22" s="116"/>
      <c r="EJ22" s="116"/>
      <c r="EK22" s="116"/>
      <c r="EL22" s="116"/>
      <c r="EM22" s="116"/>
      <c r="EN22" s="116"/>
      <c r="EO22" s="116"/>
      <c r="EP22" s="116"/>
      <c r="EQ22" s="116"/>
      <c r="ER22" s="116"/>
      <c r="ES22" s="116"/>
      <c r="ET22" s="116"/>
      <c r="EU22" s="116"/>
      <c r="EV22" s="116"/>
      <c r="EW22" s="116"/>
      <c r="EX22" s="116"/>
      <c r="EY22" s="116"/>
      <c r="EZ22" s="116"/>
      <c r="FA22" s="116"/>
      <c r="FB22" s="116"/>
      <c r="FC22" s="116"/>
      <c r="FD22" s="116"/>
      <c r="FE22" s="116"/>
      <c r="FF22" s="116"/>
      <c r="FG22" s="116"/>
      <c r="FH22" s="116"/>
      <c r="FI22" s="116"/>
      <c r="FJ22" s="116"/>
      <c r="FK22" s="116"/>
      <c r="FL22" s="116"/>
      <c r="FM22" s="116"/>
      <c r="FN22" s="116"/>
      <c r="FO22" s="116"/>
      <c r="FP22" s="116"/>
      <c r="FQ22" s="116"/>
      <c r="FR22" s="116"/>
      <c r="FS22" s="116"/>
      <c r="FT22" s="116"/>
      <c r="FU22" s="116"/>
      <c r="FV22" s="116"/>
      <c r="FW22" s="116"/>
      <c r="FX22" s="116"/>
      <c r="FY22" s="116"/>
      <c r="FZ22" s="116"/>
      <c r="GA22" s="116"/>
      <c r="GB22" s="116"/>
      <c r="GC22" s="116"/>
      <c r="GD22" s="116"/>
      <c r="GE22" s="116"/>
      <c r="GF22" s="116"/>
      <c r="GG22" s="116"/>
      <c r="GH22" s="116"/>
      <c r="GI22" s="116"/>
      <c r="GJ22" s="116"/>
      <c r="GK22" s="116"/>
      <c r="GL22" s="116"/>
      <c r="GM22" s="116"/>
      <c r="GN22" s="116"/>
      <c r="GO22" s="116"/>
      <c r="GP22" s="116"/>
      <c r="GQ22" s="116"/>
      <c r="GR22" s="116"/>
      <c r="GS22" s="116"/>
      <c r="GT22" s="116"/>
      <c r="GU22" s="116"/>
      <c r="GV22" s="116"/>
      <c r="GW22" s="116"/>
      <c r="GX22" s="116"/>
      <c r="GY22" s="116"/>
      <c r="GZ22" s="116"/>
      <c r="HA22" s="116"/>
      <c r="HB22" s="116"/>
      <c r="HC22" s="116"/>
      <c r="HD22" s="116"/>
      <c r="HE22" s="116"/>
      <c r="HF22" s="116"/>
      <c r="HG22" s="116"/>
      <c r="HH22" s="116"/>
      <c r="HI22" s="116"/>
      <c r="HJ22" s="116"/>
      <c r="HK22" s="116"/>
      <c r="HL22" s="116"/>
      <c r="HM22" s="116"/>
      <c r="HN22" s="116"/>
      <c r="HO22" s="116"/>
      <c r="HP22" s="116"/>
      <c r="HQ22" s="116"/>
      <c r="HR22" s="116"/>
      <c r="HS22" s="116"/>
      <c r="HT22" s="116"/>
      <c r="HU22" s="116"/>
      <c r="HV22" s="116"/>
      <c r="HW22" s="116"/>
      <c r="HX22" s="116"/>
      <c r="HY22" s="116"/>
      <c r="HZ22" s="116"/>
      <c r="IA22" s="116"/>
      <c r="IB22" s="116"/>
      <c r="IC22" s="116"/>
      <c r="ID22" s="116"/>
      <c r="IE22" s="116"/>
      <c r="IF22" s="116"/>
      <c r="IG22" s="116"/>
      <c r="IH22" s="116"/>
      <c r="II22" s="116"/>
      <c r="IJ22" s="116"/>
      <c r="IK22" s="116"/>
      <c r="IL22" s="116"/>
      <c r="IM22" s="116"/>
      <c r="IN22" s="116"/>
      <c r="IO22" s="116"/>
      <c r="IP22" s="116"/>
      <c r="IQ22" s="116"/>
      <c r="IR22" s="116"/>
      <c r="IS22" s="116"/>
    </row>
    <row r="23" s="113" customFormat="1" ht="16.5" customHeight="1" spans="1:253">
      <c r="A23" s="116"/>
      <c r="B23" s="124"/>
      <c r="C23" s="116"/>
      <c r="D23" s="116"/>
      <c r="E23" s="116"/>
      <c r="F23" s="116"/>
      <c r="G23" s="116"/>
      <c r="H23" s="116"/>
      <c r="I23" s="116"/>
      <c r="J23" s="116"/>
      <c r="K23" s="116"/>
      <c r="L23" s="116"/>
      <c r="M23" s="116"/>
      <c r="N23" s="116"/>
      <c r="O23" s="116"/>
      <c r="P23" s="116"/>
      <c r="Q23" s="116"/>
      <c r="R23" s="116"/>
      <c r="S23" s="116"/>
      <c r="T23" s="116"/>
      <c r="U23" s="116"/>
      <c r="V23" s="116"/>
      <c r="W23" s="116"/>
      <c r="X23" s="116"/>
      <c r="Y23" s="116"/>
      <c r="Z23" s="116"/>
      <c r="AA23" s="116"/>
      <c r="AB23" s="116"/>
      <c r="AC23" s="116"/>
      <c r="AD23" s="116"/>
      <c r="AE23" s="116"/>
      <c r="AF23" s="116"/>
      <c r="AG23" s="116"/>
      <c r="AH23" s="116"/>
      <c r="AI23" s="116"/>
      <c r="AJ23" s="116"/>
      <c r="AK23" s="116"/>
      <c r="AL23" s="116"/>
      <c r="AM23" s="116"/>
      <c r="AN23" s="116"/>
      <c r="AO23" s="116"/>
      <c r="AP23" s="116"/>
      <c r="AQ23" s="116"/>
      <c r="AR23" s="116"/>
      <c r="AS23" s="116"/>
      <c r="AT23" s="116"/>
      <c r="AU23" s="116"/>
      <c r="AV23" s="116"/>
      <c r="AW23" s="116"/>
      <c r="AX23" s="116"/>
      <c r="AY23" s="116"/>
      <c r="AZ23" s="116"/>
      <c r="BA23" s="116"/>
      <c r="BB23" s="116"/>
      <c r="BC23" s="116"/>
      <c r="BD23" s="116"/>
      <c r="BE23" s="116"/>
      <c r="BF23" s="116"/>
      <c r="BG23" s="116"/>
      <c r="BH23" s="116"/>
      <c r="BI23" s="116"/>
      <c r="BJ23" s="116"/>
      <c r="BK23" s="116"/>
      <c r="BL23" s="116"/>
      <c r="BM23" s="116"/>
      <c r="BN23" s="116"/>
      <c r="BO23" s="116"/>
      <c r="BP23" s="116"/>
      <c r="BQ23" s="116"/>
      <c r="BR23" s="116"/>
      <c r="BS23" s="116"/>
      <c r="BT23" s="116"/>
      <c r="BU23" s="116"/>
      <c r="BV23" s="116"/>
      <c r="BW23" s="116"/>
      <c r="BX23" s="116"/>
      <c r="BY23" s="116"/>
      <c r="BZ23" s="116"/>
      <c r="CA23" s="116"/>
      <c r="CB23" s="116"/>
      <c r="CC23" s="116"/>
      <c r="CD23" s="116"/>
      <c r="CE23" s="116"/>
      <c r="CF23" s="116"/>
      <c r="CG23" s="116"/>
      <c r="CH23" s="116"/>
      <c r="CI23" s="116"/>
      <c r="CJ23" s="116"/>
      <c r="CK23" s="116"/>
      <c r="CL23" s="116"/>
      <c r="CM23" s="116"/>
      <c r="CN23" s="116"/>
      <c r="CO23" s="116"/>
      <c r="CP23" s="116"/>
      <c r="CQ23" s="116"/>
      <c r="CR23" s="116"/>
      <c r="CS23" s="116"/>
      <c r="CT23" s="116"/>
      <c r="CU23" s="116"/>
      <c r="CV23" s="116"/>
      <c r="CW23" s="116"/>
      <c r="CX23" s="116"/>
      <c r="CY23" s="116"/>
      <c r="CZ23" s="116"/>
      <c r="DA23" s="116"/>
      <c r="DB23" s="116"/>
      <c r="DC23" s="116"/>
      <c r="DD23" s="116"/>
      <c r="DE23" s="116"/>
      <c r="DF23" s="116"/>
      <c r="DG23" s="116"/>
      <c r="DH23" s="116"/>
      <c r="DI23" s="116"/>
      <c r="DJ23" s="116"/>
      <c r="DK23" s="116"/>
      <c r="DL23" s="116"/>
      <c r="DM23" s="116"/>
      <c r="DN23" s="116"/>
      <c r="DO23" s="116"/>
      <c r="DP23" s="116"/>
      <c r="DQ23" s="116"/>
      <c r="DR23" s="116"/>
      <c r="DS23" s="116"/>
      <c r="DT23" s="116"/>
      <c r="DU23" s="116"/>
      <c r="DV23" s="116"/>
      <c r="DW23" s="116"/>
      <c r="DX23" s="116"/>
      <c r="DY23" s="116"/>
      <c r="DZ23" s="116"/>
      <c r="EA23" s="116"/>
      <c r="EB23" s="116"/>
      <c r="EC23" s="116"/>
      <c r="ED23" s="116"/>
      <c r="EE23" s="116"/>
      <c r="EF23" s="116"/>
      <c r="EG23" s="116"/>
      <c r="EH23" s="116"/>
      <c r="EI23" s="116"/>
      <c r="EJ23" s="116"/>
      <c r="EK23" s="116"/>
      <c r="EL23" s="116"/>
      <c r="EM23" s="116"/>
      <c r="EN23" s="116"/>
      <c r="EO23" s="116"/>
      <c r="EP23" s="116"/>
      <c r="EQ23" s="116"/>
      <c r="ER23" s="116"/>
      <c r="ES23" s="116"/>
      <c r="ET23" s="116"/>
      <c r="EU23" s="116"/>
      <c r="EV23" s="116"/>
      <c r="EW23" s="116"/>
      <c r="EX23" s="116"/>
      <c r="EY23" s="116"/>
      <c r="EZ23" s="116"/>
      <c r="FA23" s="116"/>
      <c r="FB23" s="116"/>
      <c r="FC23" s="116"/>
      <c r="FD23" s="116"/>
      <c r="FE23" s="116"/>
      <c r="FF23" s="116"/>
      <c r="FG23" s="116"/>
      <c r="FH23" s="116"/>
      <c r="FI23" s="116"/>
      <c r="FJ23" s="116"/>
      <c r="FK23" s="116"/>
      <c r="FL23" s="116"/>
      <c r="FM23" s="116"/>
      <c r="FN23" s="116"/>
      <c r="FO23" s="116"/>
      <c r="FP23" s="116"/>
      <c r="FQ23" s="116"/>
      <c r="FR23" s="116"/>
      <c r="FS23" s="116"/>
      <c r="FT23" s="116"/>
      <c r="FU23" s="116"/>
      <c r="FV23" s="116"/>
      <c r="FW23" s="116"/>
      <c r="FX23" s="116"/>
      <c r="FY23" s="116"/>
      <c r="FZ23" s="116"/>
      <c r="GA23" s="116"/>
      <c r="GB23" s="116"/>
      <c r="GC23" s="116"/>
      <c r="GD23" s="116"/>
      <c r="GE23" s="116"/>
      <c r="GF23" s="116"/>
      <c r="GG23" s="116"/>
      <c r="GH23" s="116"/>
      <c r="GI23" s="116"/>
      <c r="GJ23" s="116"/>
      <c r="GK23" s="116"/>
      <c r="GL23" s="116"/>
      <c r="GM23" s="116"/>
      <c r="GN23" s="116"/>
      <c r="GO23" s="116"/>
      <c r="GP23" s="116"/>
      <c r="GQ23" s="116"/>
      <c r="GR23" s="116"/>
      <c r="GS23" s="116"/>
      <c r="GT23" s="116"/>
      <c r="GU23" s="116"/>
      <c r="GV23" s="116"/>
      <c r="GW23" s="116"/>
      <c r="GX23" s="116"/>
      <c r="GY23" s="116"/>
      <c r="GZ23" s="116"/>
      <c r="HA23" s="116"/>
      <c r="HB23" s="116"/>
      <c r="HC23" s="116"/>
      <c r="HD23" s="116"/>
      <c r="HE23" s="116"/>
      <c r="HF23" s="116"/>
      <c r="HG23" s="116"/>
      <c r="HH23" s="116"/>
      <c r="HI23" s="116"/>
      <c r="HJ23" s="116"/>
      <c r="HK23" s="116"/>
      <c r="HL23" s="116"/>
      <c r="HM23" s="116"/>
      <c r="HN23" s="116"/>
      <c r="HO23" s="116"/>
      <c r="HP23" s="116"/>
      <c r="HQ23" s="116"/>
      <c r="HR23" s="116"/>
      <c r="HS23" s="116"/>
      <c r="HT23" s="116"/>
      <c r="HU23" s="116"/>
      <c r="HV23" s="116"/>
      <c r="HW23" s="116"/>
      <c r="HX23" s="116"/>
      <c r="HY23" s="116"/>
      <c r="HZ23" s="116"/>
      <c r="IA23" s="116"/>
      <c r="IB23" s="116"/>
      <c r="IC23" s="116"/>
      <c r="ID23" s="116"/>
      <c r="IE23" s="116"/>
      <c r="IF23" s="116"/>
      <c r="IG23" s="116"/>
      <c r="IH23" s="116"/>
      <c r="II23" s="116"/>
      <c r="IJ23" s="116"/>
      <c r="IK23" s="116"/>
      <c r="IL23" s="116"/>
      <c r="IM23" s="116"/>
      <c r="IN23" s="116"/>
      <c r="IO23" s="116"/>
      <c r="IP23" s="116"/>
      <c r="IQ23" s="116"/>
      <c r="IR23" s="116"/>
      <c r="IS23" s="116"/>
    </row>
    <row r="24" s="113" customFormat="1" ht="16.5" customHeight="1" spans="1:253">
      <c r="A24" s="116"/>
      <c r="B24" s="124"/>
      <c r="C24" s="116"/>
      <c r="D24" s="116"/>
      <c r="E24" s="116"/>
      <c r="F24" s="116"/>
      <c r="G24" s="116"/>
      <c r="H24" s="116"/>
      <c r="I24" s="116"/>
      <c r="J24" s="116"/>
      <c r="K24" s="116"/>
      <c r="L24" s="116"/>
      <c r="M24" s="116"/>
      <c r="N24" s="116"/>
      <c r="O24" s="116"/>
      <c r="P24" s="116"/>
      <c r="Q24" s="116"/>
      <c r="R24" s="116"/>
      <c r="S24" s="116"/>
      <c r="T24" s="116"/>
      <c r="U24" s="116"/>
      <c r="V24" s="116"/>
      <c r="W24" s="116"/>
      <c r="X24" s="116"/>
      <c r="Y24" s="116"/>
      <c r="Z24" s="116"/>
      <c r="AA24" s="116"/>
      <c r="AB24" s="116"/>
      <c r="AC24" s="116"/>
      <c r="AD24" s="116"/>
      <c r="AE24" s="116"/>
      <c r="AF24" s="116"/>
      <c r="AG24" s="116"/>
      <c r="AH24" s="116"/>
      <c r="AI24" s="116"/>
      <c r="AJ24" s="116"/>
      <c r="AK24" s="116"/>
      <c r="AL24" s="116"/>
      <c r="AM24" s="116"/>
      <c r="AN24" s="116"/>
      <c r="AO24" s="116"/>
      <c r="AP24" s="116"/>
      <c r="AQ24" s="116"/>
      <c r="AR24" s="116"/>
      <c r="AS24" s="116"/>
      <c r="AT24" s="116"/>
      <c r="AU24" s="116"/>
      <c r="AV24" s="116"/>
      <c r="AW24" s="116"/>
      <c r="AX24" s="116"/>
      <c r="AY24" s="116"/>
      <c r="AZ24" s="116"/>
      <c r="BA24" s="116"/>
      <c r="BB24" s="116"/>
      <c r="BC24" s="116"/>
      <c r="BD24" s="116"/>
      <c r="BE24" s="116"/>
      <c r="BF24" s="116"/>
      <c r="BG24" s="116"/>
      <c r="BH24" s="116"/>
      <c r="BI24" s="116"/>
      <c r="BJ24" s="116"/>
      <c r="BK24" s="116"/>
      <c r="BL24" s="116"/>
      <c r="BM24" s="116"/>
      <c r="BN24" s="116"/>
      <c r="BO24" s="116"/>
      <c r="BP24" s="116"/>
      <c r="BQ24" s="116"/>
      <c r="BR24" s="116"/>
      <c r="BS24" s="116"/>
      <c r="BT24" s="116"/>
      <c r="BU24" s="116"/>
      <c r="BV24" s="116"/>
      <c r="BW24" s="116"/>
      <c r="BX24" s="116"/>
      <c r="BY24" s="116"/>
      <c r="BZ24" s="116"/>
      <c r="CA24" s="116"/>
      <c r="CB24" s="116"/>
      <c r="CC24" s="116"/>
      <c r="CD24" s="116"/>
      <c r="CE24" s="116"/>
      <c r="CF24" s="116"/>
      <c r="CG24" s="116"/>
      <c r="CH24" s="116"/>
      <c r="CI24" s="116"/>
      <c r="CJ24" s="116"/>
      <c r="CK24" s="116"/>
      <c r="CL24" s="116"/>
      <c r="CM24" s="116"/>
      <c r="CN24" s="116"/>
      <c r="CO24" s="116"/>
      <c r="CP24" s="116"/>
      <c r="CQ24" s="116"/>
      <c r="CR24" s="116"/>
      <c r="CS24" s="116"/>
      <c r="CT24" s="116"/>
      <c r="CU24" s="116"/>
      <c r="CV24" s="116"/>
      <c r="CW24" s="116"/>
      <c r="CX24" s="116"/>
      <c r="CY24" s="116"/>
      <c r="CZ24" s="116"/>
      <c r="DA24" s="116"/>
      <c r="DB24" s="116"/>
      <c r="DC24" s="116"/>
      <c r="DD24" s="116"/>
      <c r="DE24" s="116"/>
      <c r="DF24" s="116"/>
      <c r="DG24" s="116"/>
      <c r="DH24" s="116"/>
      <c r="DI24" s="116"/>
      <c r="DJ24" s="116"/>
      <c r="DK24" s="116"/>
      <c r="DL24" s="116"/>
      <c r="DM24" s="116"/>
      <c r="DN24" s="116"/>
      <c r="DO24" s="116"/>
      <c r="DP24" s="116"/>
      <c r="DQ24" s="116"/>
      <c r="DR24" s="116"/>
      <c r="DS24" s="116"/>
      <c r="DT24" s="116"/>
      <c r="DU24" s="116"/>
      <c r="DV24" s="116"/>
      <c r="DW24" s="116"/>
      <c r="DX24" s="116"/>
      <c r="DY24" s="116"/>
      <c r="DZ24" s="116"/>
      <c r="EA24" s="116"/>
      <c r="EB24" s="116"/>
      <c r="EC24" s="116"/>
      <c r="ED24" s="116"/>
      <c r="EE24" s="116"/>
      <c r="EF24" s="116"/>
      <c r="EG24" s="116"/>
      <c r="EH24" s="116"/>
      <c r="EI24" s="116"/>
      <c r="EJ24" s="116"/>
      <c r="EK24" s="116"/>
      <c r="EL24" s="116"/>
      <c r="EM24" s="116"/>
      <c r="EN24" s="116"/>
      <c r="EO24" s="116"/>
      <c r="EP24" s="116"/>
      <c r="EQ24" s="116"/>
      <c r="ER24" s="116"/>
      <c r="ES24" s="116"/>
      <c r="ET24" s="116"/>
      <c r="EU24" s="116"/>
      <c r="EV24" s="116"/>
      <c r="EW24" s="116"/>
      <c r="EX24" s="116"/>
      <c r="EY24" s="116"/>
      <c r="EZ24" s="116"/>
      <c r="FA24" s="116"/>
      <c r="FB24" s="116"/>
      <c r="FC24" s="116"/>
      <c r="FD24" s="116"/>
      <c r="FE24" s="116"/>
      <c r="FF24" s="116"/>
      <c r="FG24" s="116"/>
      <c r="FH24" s="116"/>
      <c r="FI24" s="116"/>
      <c r="FJ24" s="116"/>
      <c r="FK24" s="116"/>
      <c r="FL24" s="116"/>
      <c r="FM24" s="116"/>
      <c r="FN24" s="116"/>
      <c r="FO24" s="116"/>
      <c r="FP24" s="116"/>
      <c r="FQ24" s="116"/>
      <c r="FR24" s="116"/>
      <c r="FS24" s="116"/>
      <c r="FT24" s="116"/>
      <c r="FU24" s="116"/>
      <c r="FV24" s="116"/>
      <c r="FW24" s="116"/>
      <c r="FX24" s="116"/>
      <c r="FY24" s="116"/>
      <c r="FZ24" s="116"/>
      <c r="GA24" s="116"/>
      <c r="GB24" s="116"/>
      <c r="GC24" s="116"/>
      <c r="GD24" s="116"/>
      <c r="GE24" s="116"/>
      <c r="GF24" s="116"/>
      <c r="GG24" s="116"/>
      <c r="GH24" s="116"/>
      <c r="GI24" s="116"/>
      <c r="GJ24" s="116"/>
      <c r="GK24" s="116"/>
      <c r="GL24" s="116"/>
      <c r="GM24" s="116"/>
      <c r="GN24" s="116"/>
      <c r="GO24" s="116"/>
      <c r="GP24" s="116"/>
      <c r="GQ24" s="116"/>
      <c r="GR24" s="116"/>
      <c r="GS24" s="116"/>
      <c r="GT24" s="116"/>
      <c r="GU24" s="116"/>
      <c r="GV24" s="116"/>
      <c r="GW24" s="116"/>
      <c r="GX24" s="116"/>
      <c r="GY24" s="116"/>
      <c r="GZ24" s="116"/>
      <c r="HA24" s="116"/>
      <c r="HB24" s="116"/>
      <c r="HC24" s="116"/>
      <c r="HD24" s="116"/>
      <c r="HE24" s="116"/>
      <c r="HF24" s="116"/>
      <c r="HG24" s="116"/>
      <c r="HH24" s="116"/>
      <c r="HI24" s="116"/>
      <c r="HJ24" s="116"/>
      <c r="HK24" s="116"/>
      <c r="HL24" s="116"/>
      <c r="HM24" s="116"/>
      <c r="HN24" s="116"/>
      <c r="HO24" s="116"/>
      <c r="HP24" s="116"/>
      <c r="HQ24" s="116"/>
      <c r="HR24" s="116"/>
      <c r="HS24" s="116"/>
      <c r="HT24" s="116"/>
      <c r="HU24" s="116"/>
      <c r="HV24" s="116"/>
      <c r="HW24" s="116"/>
      <c r="HX24" s="116"/>
      <c r="HY24" s="116"/>
      <c r="HZ24" s="116"/>
      <c r="IA24" s="116"/>
      <c r="IB24" s="116"/>
      <c r="IC24" s="116"/>
      <c r="ID24" s="116"/>
      <c r="IE24" s="116"/>
      <c r="IF24" s="116"/>
      <c r="IG24" s="116"/>
      <c r="IH24" s="116"/>
      <c r="II24" s="116"/>
      <c r="IJ24" s="116"/>
      <c r="IK24" s="116"/>
      <c r="IL24" s="116"/>
      <c r="IM24" s="116"/>
      <c r="IN24" s="116"/>
      <c r="IO24" s="116"/>
      <c r="IP24" s="116"/>
      <c r="IQ24" s="116"/>
      <c r="IR24" s="116"/>
      <c r="IS24" s="116"/>
    </row>
    <row r="25" s="113" customFormat="1" ht="16.5" customHeight="1" spans="1:253">
      <c r="A25" s="116"/>
      <c r="B25" s="124"/>
      <c r="C25" s="116"/>
      <c r="D25" s="116"/>
      <c r="E25" s="116"/>
      <c r="F25" s="116"/>
      <c r="G25" s="116"/>
      <c r="H25" s="116"/>
      <c r="I25" s="116"/>
      <c r="J25" s="116"/>
      <c r="K25" s="116"/>
      <c r="L25" s="116"/>
      <c r="M25" s="116"/>
      <c r="N25" s="116"/>
      <c r="O25" s="116"/>
      <c r="P25" s="116"/>
      <c r="Q25" s="116"/>
      <c r="R25" s="116"/>
      <c r="S25" s="116"/>
      <c r="T25" s="116"/>
      <c r="U25" s="116"/>
      <c r="V25" s="116"/>
      <c r="W25" s="116"/>
      <c r="X25" s="116"/>
      <c r="Y25" s="116"/>
      <c r="Z25" s="116"/>
      <c r="AA25" s="116"/>
      <c r="AB25" s="116"/>
      <c r="AC25" s="116"/>
      <c r="AD25" s="116"/>
      <c r="AE25" s="116"/>
      <c r="AF25" s="116"/>
      <c r="AG25" s="116"/>
      <c r="AH25" s="116"/>
      <c r="AI25" s="116"/>
      <c r="AJ25" s="116"/>
      <c r="AK25" s="116"/>
      <c r="AL25" s="116"/>
      <c r="AM25" s="116"/>
      <c r="AN25" s="116"/>
      <c r="AO25" s="116"/>
      <c r="AP25" s="116"/>
      <c r="AQ25" s="116"/>
      <c r="AR25" s="116"/>
      <c r="AS25" s="116"/>
      <c r="AT25" s="116"/>
      <c r="AU25" s="116"/>
      <c r="AV25" s="116"/>
      <c r="AW25" s="116"/>
      <c r="AX25" s="116"/>
      <c r="AY25" s="116"/>
      <c r="AZ25" s="116"/>
      <c r="BA25" s="116"/>
      <c r="BB25" s="116"/>
      <c r="BC25" s="116"/>
      <c r="BD25" s="116"/>
      <c r="BE25" s="116"/>
      <c r="BF25" s="116"/>
      <c r="BG25" s="116"/>
      <c r="BH25" s="116"/>
      <c r="BI25" s="116"/>
      <c r="BJ25" s="116"/>
      <c r="BK25" s="116"/>
      <c r="BL25" s="116"/>
      <c r="BM25" s="116"/>
      <c r="BN25" s="116"/>
      <c r="BO25" s="116"/>
      <c r="BP25" s="116"/>
      <c r="BQ25" s="116"/>
      <c r="BR25" s="116"/>
      <c r="BS25" s="116"/>
      <c r="BT25" s="116"/>
      <c r="BU25" s="116"/>
      <c r="BV25" s="116"/>
      <c r="BW25" s="116"/>
      <c r="BX25" s="116"/>
      <c r="BY25" s="116"/>
      <c r="BZ25" s="116"/>
      <c r="CA25" s="116"/>
      <c r="CB25" s="116"/>
      <c r="CC25" s="116"/>
      <c r="CD25" s="116"/>
      <c r="CE25" s="116"/>
      <c r="CF25" s="116"/>
      <c r="CG25" s="116"/>
      <c r="CH25" s="116"/>
      <c r="CI25" s="116"/>
      <c r="CJ25" s="116"/>
      <c r="CK25" s="116"/>
      <c r="CL25" s="116"/>
      <c r="CM25" s="116"/>
      <c r="CN25" s="116"/>
      <c r="CO25" s="116"/>
      <c r="CP25" s="116"/>
      <c r="CQ25" s="116"/>
      <c r="CR25" s="116"/>
      <c r="CS25" s="116"/>
      <c r="CT25" s="116"/>
      <c r="CU25" s="116"/>
      <c r="CV25" s="116"/>
      <c r="CW25" s="116"/>
      <c r="CX25" s="116"/>
      <c r="CY25" s="116"/>
      <c r="CZ25" s="116"/>
      <c r="DA25" s="116"/>
      <c r="DB25" s="116"/>
      <c r="DC25" s="116"/>
      <c r="DD25" s="116"/>
      <c r="DE25" s="116"/>
      <c r="DF25" s="116"/>
      <c r="DG25" s="116"/>
      <c r="DH25" s="116"/>
      <c r="DI25" s="116"/>
      <c r="DJ25" s="116"/>
      <c r="DK25" s="116"/>
      <c r="DL25" s="116"/>
      <c r="DM25" s="116"/>
      <c r="DN25" s="116"/>
      <c r="DO25" s="116"/>
      <c r="DP25" s="116"/>
      <c r="DQ25" s="116"/>
      <c r="DR25" s="116"/>
      <c r="DS25" s="116"/>
      <c r="DT25" s="116"/>
      <c r="DU25" s="116"/>
      <c r="DV25" s="116"/>
      <c r="DW25" s="116"/>
      <c r="DX25" s="116"/>
      <c r="DY25" s="116"/>
      <c r="DZ25" s="116"/>
      <c r="EA25" s="116"/>
      <c r="EB25" s="116"/>
      <c r="EC25" s="116"/>
      <c r="ED25" s="116"/>
      <c r="EE25" s="116"/>
      <c r="EF25" s="116"/>
      <c r="EG25" s="116"/>
      <c r="EH25" s="116"/>
      <c r="EI25" s="116"/>
      <c r="EJ25" s="116"/>
      <c r="EK25" s="116"/>
      <c r="EL25" s="116"/>
      <c r="EM25" s="116"/>
      <c r="EN25" s="116"/>
      <c r="EO25" s="116"/>
      <c r="EP25" s="116"/>
      <c r="EQ25" s="116"/>
      <c r="ER25" s="116"/>
      <c r="ES25" s="116"/>
      <c r="ET25" s="116"/>
      <c r="EU25" s="116"/>
      <c r="EV25" s="116"/>
      <c r="EW25" s="116"/>
      <c r="EX25" s="116"/>
      <c r="EY25" s="116"/>
      <c r="EZ25" s="116"/>
      <c r="FA25" s="116"/>
      <c r="FB25" s="116"/>
      <c r="FC25" s="116"/>
      <c r="FD25" s="116"/>
      <c r="FE25" s="116"/>
      <c r="FF25" s="116"/>
      <c r="FG25" s="116"/>
      <c r="FH25" s="116"/>
      <c r="FI25" s="116"/>
      <c r="FJ25" s="116"/>
      <c r="FK25" s="116"/>
      <c r="FL25" s="116"/>
      <c r="FM25" s="116"/>
      <c r="FN25" s="116"/>
      <c r="FO25" s="116"/>
      <c r="FP25" s="116"/>
      <c r="FQ25" s="116"/>
      <c r="FR25" s="116"/>
      <c r="FS25" s="116"/>
      <c r="FT25" s="116"/>
      <c r="FU25" s="116"/>
      <c r="FV25" s="116"/>
      <c r="FW25" s="116"/>
      <c r="FX25" s="116"/>
      <c r="FY25" s="116"/>
      <c r="FZ25" s="116"/>
      <c r="GA25" s="116"/>
      <c r="GB25" s="116"/>
      <c r="GC25" s="116"/>
      <c r="GD25" s="116"/>
      <c r="GE25" s="116"/>
      <c r="GF25" s="116"/>
      <c r="GG25" s="116"/>
      <c r="GH25" s="116"/>
      <c r="GI25" s="116"/>
      <c r="GJ25" s="116"/>
      <c r="GK25" s="116"/>
      <c r="GL25" s="116"/>
      <c r="GM25" s="116"/>
      <c r="GN25" s="116"/>
      <c r="GO25" s="116"/>
      <c r="GP25" s="116"/>
      <c r="GQ25" s="116"/>
      <c r="GR25" s="116"/>
      <c r="GS25" s="116"/>
      <c r="GT25" s="116"/>
      <c r="GU25" s="116"/>
      <c r="GV25" s="116"/>
      <c r="GW25" s="116"/>
      <c r="GX25" s="116"/>
      <c r="GY25" s="116"/>
      <c r="GZ25" s="116"/>
      <c r="HA25" s="116"/>
      <c r="HB25" s="116"/>
      <c r="HC25" s="116"/>
      <c r="HD25" s="116"/>
      <c r="HE25" s="116"/>
      <c r="HF25" s="116"/>
      <c r="HG25" s="116"/>
      <c r="HH25" s="116"/>
      <c r="HI25" s="116"/>
      <c r="HJ25" s="116"/>
      <c r="HK25" s="116"/>
      <c r="HL25" s="116"/>
      <c r="HM25" s="116"/>
      <c r="HN25" s="116"/>
      <c r="HO25" s="116"/>
      <c r="HP25" s="116"/>
      <c r="HQ25" s="116"/>
      <c r="HR25" s="116"/>
      <c r="HS25" s="116"/>
      <c r="HT25" s="116"/>
      <c r="HU25" s="116"/>
      <c r="HV25" s="116"/>
      <c r="HW25" s="116"/>
      <c r="HX25" s="116"/>
      <c r="HY25" s="116"/>
      <c r="HZ25" s="116"/>
      <c r="IA25" s="116"/>
      <c r="IB25" s="116"/>
      <c r="IC25" s="116"/>
      <c r="ID25" s="116"/>
      <c r="IE25" s="116"/>
      <c r="IF25" s="116"/>
      <c r="IG25" s="116"/>
      <c r="IH25" s="116"/>
      <c r="II25" s="116"/>
      <c r="IJ25" s="116"/>
      <c r="IK25" s="116"/>
      <c r="IL25" s="116"/>
      <c r="IM25" s="116"/>
      <c r="IN25" s="116"/>
      <c r="IO25" s="116"/>
      <c r="IP25" s="116"/>
      <c r="IQ25" s="116"/>
      <c r="IR25" s="116"/>
      <c r="IS25" s="116"/>
    </row>
  </sheetData>
  <mergeCells count="1">
    <mergeCell ref="A1:E1"/>
  </mergeCells>
  <pageMargins left="0.75" right="0.75" top="1" bottom="1" header="0.5" footer="0.5"/>
  <pageSetup paperSize="9" orientation="portrait"/>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3"/>
  <sheetViews>
    <sheetView workbookViewId="0">
      <selection activeCell="J16" sqref="J16"/>
    </sheetView>
  </sheetViews>
  <sheetFormatPr defaultColWidth="9" defaultRowHeight="14.25" outlineLevelCol="5"/>
  <cols>
    <col min="1" max="1" width="35.2" customWidth="1"/>
    <col min="2" max="2" width="13.6" style="84" customWidth="1"/>
    <col min="3" max="3" width="13.5" style="84" customWidth="1"/>
    <col min="4" max="4" width="13.5" customWidth="1"/>
    <col min="8" max="8" width="10.4" customWidth="1"/>
    <col min="9" max="9" width="9.7" customWidth="1"/>
  </cols>
  <sheetData>
    <row r="1" ht="26.25" customHeight="1" spans="1:4">
      <c r="A1" s="85" t="s">
        <v>336</v>
      </c>
      <c r="B1" s="85"/>
      <c r="C1" s="85"/>
      <c r="D1" s="85"/>
    </row>
    <row r="2" ht="19.5" customHeight="1" spans="1:4">
      <c r="A2" s="86" t="s">
        <v>337</v>
      </c>
      <c r="B2" s="87"/>
      <c r="C2" s="88" t="s">
        <v>48</v>
      </c>
      <c r="D2" s="88"/>
    </row>
    <row r="3" ht="52.5" customHeight="1" spans="1:5">
      <c r="A3" s="89" t="s">
        <v>49</v>
      </c>
      <c r="B3" s="90" t="s">
        <v>50</v>
      </c>
      <c r="C3" s="90" t="s">
        <v>51</v>
      </c>
      <c r="D3" s="91" t="s">
        <v>52</v>
      </c>
      <c r="E3" s="92"/>
    </row>
    <row r="4" ht="22.5" customHeight="1" spans="1:6">
      <c r="A4" s="93" t="s">
        <v>338</v>
      </c>
      <c r="B4" s="94">
        <v>3</v>
      </c>
      <c r="C4" s="84">
        <v>3</v>
      </c>
      <c r="D4" s="95">
        <f>(C4/B4-1)*100</f>
        <v>0</v>
      </c>
      <c r="E4" s="96"/>
      <c r="F4" s="97"/>
    </row>
    <row r="5" ht="22.5" customHeight="1" spans="1:6">
      <c r="A5" s="93" t="s">
        <v>339</v>
      </c>
      <c r="B5" s="94">
        <v>82.5</v>
      </c>
      <c r="C5" s="84">
        <v>82</v>
      </c>
      <c r="D5" s="95">
        <f>(C5/B5-1)*100</f>
        <v>-0.60606060606061</v>
      </c>
      <c r="E5" s="96"/>
      <c r="F5" s="97"/>
    </row>
    <row r="6" ht="22.5" customHeight="1" spans="1:6">
      <c r="A6" s="98" t="s">
        <v>340</v>
      </c>
      <c r="B6" s="94">
        <v>688.95</v>
      </c>
      <c r="C6" s="84">
        <v>684</v>
      </c>
      <c r="D6" s="95">
        <f>(C6/B6-1)*100</f>
        <v>-0.718484650555196</v>
      </c>
      <c r="E6" s="96"/>
      <c r="F6" s="97"/>
    </row>
    <row r="7" ht="22.5" customHeight="1" spans="1:6">
      <c r="A7" s="93" t="s">
        <v>341</v>
      </c>
      <c r="B7" s="94">
        <v>688.95</v>
      </c>
      <c r="C7" s="84">
        <v>684</v>
      </c>
      <c r="D7" s="95">
        <f>(C7/B7-1)*100</f>
        <v>-0.718484650555196</v>
      </c>
      <c r="E7" s="96"/>
      <c r="F7" s="97"/>
    </row>
    <row r="8" ht="22.5" customHeight="1" spans="1:6">
      <c r="A8" s="93" t="s">
        <v>342</v>
      </c>
      <c r="B8" s="94">
        <v>0</v>
      </c>
      <c r="C8" s="84">
        <v>0</v>
      </c>
      <c r="D8" s="95"/>
      <c r="E8" s="96"/>
      <c r="F8" s="97"/>
    </row>
    <row r="9" ht="22.5" customHeight="1" spans="1:6">
      <c r="A9" s="99"/>
      <c r="B9" s="100"/>
      <c r="C9" s="101"/>
      <c r="D9" s="95"/>
      <c r="E9" s="96"/>
      <c r="F9" s="97"/>
    </row>
    <row r="10" ht="22.5" customHeight="1" spans="1:6">
      <c r="A10" s="99"/>
      <c r="B10" s="100"/>
      <c r="C10" s="101"/>
      <c r="D10" s="95"/>
      <c r="E10" s="96"/>
      <c r="F10" s="97"/>
    </row>
    <row r="11" ht="22.5" customHeight="1" spans="1:6">
      <c r="A11" s="99"/>
      <c r="B11" s="100"/>
      <c r="C11" s="102"/>
      <c r="D11" s="95"/>
      <c r="E11" s="96"/>
      <c r="F11" s="97"/>
    </row>
    <row r="12" ht="22.5" customHeight="1" spans="1:6">
      <c r="A12" s="99"/>
      <c r="B12" s="103"/>
      <c r="C12" s="103"/>
      <c r="D12" s="95"/>
      <c r="E12" s="96"/>
      <c r="F12" s="97"/>
    </row>
    <row r="13" ht="22.5" customHeight="1" spans="1:6">
      <c r="A13" s="99"/>
      <c r="B13" s="103"/>
      <c r="C13" s="103"/>
      <c r="D13" s="95"/>
      <c r="E13" s="96"/>
      <c r="F13" s="97"/>
    </row>
    <row r="14" ht="22.5" customHeight="1" spans="1:6">
      <c r="A14" s="99"/>
      <c r="B14" s="103"/>
      <c r="C14" s="103"/>
      <c r="D14" s="95"/>
      <c r="E14" s="96"/>
      <c r="F14" s="97"/>
    </row>
    <row r="15" ht="22.5" customHeight="1" spans="1:6">
      <c r="A15" s="92"/>
      <c r="B15" s="104"/>
      <c r="C15" s="104"/>
      <c r="D15" s="95"/>
      <c r="E15" s="96"/>
      <c r="F15" s="97"/>
    </row>
    <row r="16" ht="22.5" customHeight="1" spans="1:6">
      <c r="A16" s="92"/>
      <c r="B16" s="104"/>
      <c r="C16" s="104"/>
      <c r="D16" s="95"/>
      <c r="E16" s="96"/>
      <c r="F16" s="97"/>
    </row>
    <row r="17" ht="22.5" customHeight="1" spans="1:6">
      <c r="A17" s="92"/>
      <c r="B17" s="104"/>
      <c r="C17" s="104"/>
      <c r="D17" s="95"/>
      <c r="E17" s="96"/>
      <c r="F17" s="97"/>
    </row>
    <row r="18" ht="22.5" customHeight="1" spans="1:6">
      <c r="A18" s="105"/>
      <c r="B18" s="103"/>
      <c r="C18" s="103"/>
      <c r="D18" s="95"/>
      <c r="E18" s="96"/>
      <c r="F18" s="97"/>
    </row>
    <row r="19" ht="22.5" customHeight="1" spans="1:6">
      <c r="A19" s="105"/>
      <c r="B19" s="103"/>
      <c r="C19" s="103"/>
      <c r="D19" s="95"/>
      <c r="E19" s="96"/>
      <c r="F19" s="97"/>
    </row>
    <row r="20" ht="21" customHeight="1" spans="1:6">
      <c r="A20" s="106" t="s">
        <v>249</v>
      </c>
      <c r="B20" s="107">
        <f>SUM(B4:B6)</f>
        <v>774.45</v>
      </c>
      <c r="C20" s="107">
        <f>SUM(C4:C6)</f>
        <v>769</v>
      </c>
      <c r="D20" s="108">
        <f>(C20/B20-1)*100</f>
        <v>-0.703725224352769</v>
      </c>
      <c r="E20" s="96"/>
      <c r="F20" s="97"/>
    </row>
    <row r="21" ht="54.75" customHeight="1" spans="1:5">
      <c r="A21" s="109" t="s">
        <v>343</v>
      </c>
      <c r="B21" s="109"/>
      <c r="C21" s="109"/>
      <c r="D21" s="109"/>
      <c r="E21" s="110"/>
    </row>
    <row r="22" ht="31.5" customHeight="1" spans="1:4">
      <c r="A22" s="111" t="s">
        <v>344</v>
      </c>
      <c r="B22" s="112"/>
      <c r="C22" s="112"/>
      <c r="D22" s="112"/>
    </row>
    <row r="23" ht="20.25" customHeight="1" spans="1:1">
      <c r="A23" s="97"/>
    </row>
  </sheetData>
  <mergeCells count="4">
    <mergeCell ref="A1:D1"/>
    <mergeCell ref="C2:D2"/>
    <mergeCell ref="A21:D21"/>
    <mergeCell ref="A22:D22"/>
  </mergeCells>
  <pageMargins left="0.707638888888889" right="0.707638888888889" top="0.747916666666667" bottom="0.747916666666667" header="0.313888888888889" footer="0.313888888888889"/>
  <pageSetup paperSize="9" firstPageNumber="27" orientation="portrait" useFirstPageNumber="1"/>
  <headerFooter>
    <oddFooter>&amp;C27</oddFooter>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0"/>
  <sheetViews>
    <sheetView topLeftCell="C7" workbookViewId="0">
      <selection activeCell="O37" sqref="O37"/>
    </sheetView>
  </sheetViews>
  <sheetFormatPr defaultColWidth="10" defaultRowHeight="13.5" outlineLevelCol="5"/>
  <cols>
    <col min="1" max="2" width="9" style="28" hidden="1"/>
    <col min="3" max="3" width="22.1333333333333" style="28" customWidth="1"/>
    <col min="4" max="4" width="20" style="28" customWidth="1"/>
    <col min="5" max="5" width="24.25" style="28" customWidth="1"/>
    <col min="6" max="6" width="15.75" style="28" customWidth="1"/>
    <col min="7" max="7" width="9.76666666666667" style="28" customWidth="1"/>
    <col min="8" max="16384" width="10" style="28"/>
  </cols>
  <sheetData>
    <row r="1" s="28" customFormat="1" ht="22.5" hidden="1" spans="1:4">
      <c r="A1" s="57">
        <v>0</v>
      </c>
      <c r="B1" s="57" t="s">
        <v>345</v>
      </c>
      <c r="C1" s="57" t="s">
        <v>346</v>
      </c>
      <c r="D1" s="57" t="s">
        <v>347</v>
      </c>
    </row>
    <row r="2" s="28" customFormat="1" ht="22.5" hidden="1" spans="1:4">
      <c r="A2" s="57">
        <v>0</v>
      </c>
      <c r="B2" s="57" t="s">
        <v>348</v>
      </c>
      <c r="C2" s="57" t="s">
        <v>349</v>
      </c>
      <c r="D2" s="57" t="s">
        <v>350</v>
      </c>
    </row>
    <row r="3" s="28" customFormat="1" hidden="1" spans="1:5">
      <c r="A3" s="57">
        <v>0</v>
      </c>
      <c r="B3" s="57" t="s">
        <v>351</v>
      </c>
      <c r="C3" s="57" t="s">
        <v>352</v>
      </c>
      <c r="E3" s="82"/>
    </row>
    <row r="4" s="28" customFormat="1" ht="35" customHeight="1" spans="1:6">
      <c r="A4" s="57">
        <v>0</v>
      </c>
      <c r="C4" s="83" t="s">
        <v>353</v>
      </c>
      <c r="D4" s="83"/>
      <c r="E4" s="83"/>
      <c r="F4" s="83"/>
    </row>
    <row r="5" s="28" customFormat="1" ht="25" customHeight="1" spans="1:6">
      <c r="A5" s="57">
        <v>0</v>
      </c>
      <c r="C5" s="78" t="s">
        <v>354</v>
      </c>
      <c r="D5" s="78"/>
      <c r="F5" s="39" t="s">
        <v>355</v>
      </c>
    </row>
    <row r="6" s="28" customFormat="1" ht="37" customHeight="1" spans="1:6">
      <c r="A6" s="57">
        <v>0</v>
      </c>
      <c r="C6" s="59" t="s">
        <v>356</v>
      </c>
      <c r="D6" s="59" t="s">
        <v>357</v>
      </c>
      <c r="E6" s="59" t="s">
        <v>358</v>
      </c>
      <c r="F6" s="59" t="s">
        <v>359</v>
      </c>
    </row>
    <row r="7" s="28" customFormat="1" ht="30" customHeight="1" spans="1:6">
      <c r="A7" s="57" t="s">
        <v>360</v>
      </c>
      <c r="B7" s="57" t="s">
        <v>361</v>
      </c>
      <c r="C7" s="79" t="s">
        <v>362</v>
      </c>
      <c r="D7" s="80">
        <v>4.7</v>
      </c>
      <c r="E7" s="80">
        <v>1.6</v>
      </c>
      <c r="F7" s="80">
        <v>4.26</v>
      </c>
    </row>
    <row r="8" s="28" customFormat="1" ht="30" customHeight="1" spans="1:6">
      <c r="A8" s="57" t="s">
        <v>360</v>
      </c>
      <c r="B8" s="57" t="s">
        <v>363</v>
      </c>
      <c r="C8" s="79"/>
      <c r="D8" s="80"/>
      <c r="E8" s="80"/>
      <c r="F8" s="80"/>
    </row>
    <row r="9" s="28" customFormat="1" ht="30" customHeight="1" spans="1:6">
      <c r="A9" s="57"/>
      <c r="B9" s="57"/>
      <c r="C9" s="79"/>
      <c r="D9" s="80"/>
      <c r="E9" s="80"/>
      <c r="F9" s="80"/>
    </row>
    <row r="10" s="28" customFormat="1" ht="30" customHeight="1" spans="1:6">
      <c r="A10" s="57" t="s">
        <v>360</v>
      </c>
      <c r="B10" s="57" t="s">
        <v>364</v>
      </c>
      <c r="C10" s="79"/>
      <c r="D10" s="80"/>
      <c r="E10" s="80"/>
      <c r="F10" s="80"/>
    </row>
  </sheetData>
  <mergeCells count="1">
    <mergeCell ref="C4:F4"/>
  </mergeCells>
  <pageMargins left="0.75" right="0.75" top="1" bottom="1" header="0.5" footer="0.5"/>
  <pageSetup paperSize="9" orientation="portrait"/>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0"/>
  <sheetViews>
    <sheetView topLeftCell="C4" workbookViewId="0">
      <selection activeCell="H33" sqref="H33"/>
    </sheetView>
  </sheetViews>
  <sheetFormatPr defaultColWidth="10" defaultRowHeight="13.5" outlineLevelCol="5"/>
  <cols>
    <col min="1" max="2" width="9" style="28" hidden="1"/>
    <col min="3" max="3" width="24.25" style="28" customWidth="1"/>
    <col min="4" max="4" width="23" style="28" customWidth="1"/>
    <col min="5" max="5" width="24.75" style="28" customWidth="1"/>
    <col min="6" max="6" width="18.1333333333333" style="28" customWidth="1"/>
    <col min="7" max="7" width="9.76666666666667" style="28" customWidth="1"/>
    <col min="8" max="16384" width="10" style="28"/>
  </cols>
  <sheetData>
    <row r="1" s="28" customFormat="1" ht="22.5" hidden="1" spans="1:4">
      <c r="A1" s="57">
        <v>0</v>
      </c>
      <c r="B1" s="57" t="s">
        <v>345</v>
      </c>
      <c r="C1" s="57" t="s">
        <v>346</v>
      </c>
      <c r="D1" s="57" t="s">
        <v>347</v>
      </c>
    </row>
    <row r="2" s="28" customFormat="1" ht="22.5" hidden="1" spans="1:4">
      <c r="A2" s="57">
        <v>0</v>
      </c>
      <c r="B2" s="57" t="s">
        <v>348</v>
      </c>
      <c r="C2" s="57" t="s">
        <v>349</v>
      </c>
      <c r="D2" s="57" t="s">
        <v>350</v>
      </c>
    </row>
    <row r="3" s="28" customFormat="1" hidden="1" spans="1:5">
      <c r="A3" s="57">
        <v>0</v>
      </c>
      <c r="B3" s="57" t="s">
        <v>351</v>
      </c>
      <c r="C3" s="57" t="s">
        <v>352</v>
      </c>
      <c r="E3" s="82"/>
    </row>
    <row r="4" s="28" customFormat="1" ht="35" customHeight="1" spans="1:6">
      <c r="A4" s="57">
        <v>0</v>
      </c>
      <c r="C4" s="83" t="s">
        <v>365</v>
      </c>
      <c r="D4" s="83"/>
      <c r="E4" s="83"/>
      <c r="F4" s="83"/>
    </row>
    <row r="5" s="28" customFormat="1" ht="25" customHeight="1" spans="1:6">
      <c r="A5" s="57">
        <v>0</v>
      </c>
      <c r="C5" s="78" t="s">
        <v>366</v>
      </c>
      <c r="D5" s="78"/>
      <c r="F5" s="39" t="s">
        <v>355</v>
      </c>
    </row>
    <row r="6" s="28" customFormat="1" ht="37" customHeight="1" spans="1:6">
      <c r="A6" s="57">
        <v>0</v>
      </c>
      <c r="C6" s="59" t="s">
        <v>356</v>
      </c>
      <c r="D6" s="59" t="s">
        <v>367</v>
      </c>
      <c r="E6" s="59" t="s">
        <v>368</v>
      </c>
      <c r="F6" s="59" t="s">
        <v>369</v>
      </c>
    </row>
    <row r="7" s="28" customFormat="1" ht="30" customHeight="1" spans="1:6">
      <c r="A7" s="57" t="s">
        <v>360</v>
      </c>
      <c r="B7" s="57" t="s">
        <v>361</v>
      </c>
      <c r="C7" s="79" t="s">
        <v>362</v>
      </c>
      <c r="D7" s="80">
        <v>10.9</v>
      </c>
      <c r="E7" s="80">
        <v>0.3</v>
      </c>
      <c r="F7" s="80">
        <v>10.9</v>
      </c>
    </row>
    <row r="8" s="28" customFormat="1" ht="30" customHeight="1" spans="1:6">
      <c r="A8" s="57" t="s">
        <v>360</v>
      </c>
      <c r="B8" s="57" t="s">
        <v>363</v>
      </c>
      <c r="C8" s="79"/>
      <c r="D8" s="80"/>
      <c r="E8" s="80"/>
      <c r="F8" s="80"/>
    </row>
    <row r="9" s="28" customFormat="1" ht="30" customHeight="1" spans="1:6">
      <c r="A9" s="57"/>
      <c r="B9" s="57"/>
      <c r="C9" s="79"/>
      <c r="D9" s="80"/>
      <c r="E9" s="80"/>
      <c r="F9" s="80"/>
    </row>
    <row r="10" s="28" customFormat="1" ht="30" customHeight="1" spans="1:6">
      <c r="A10" s="57" t="s">
        <v>360</v>
      </c>
      <c r="B10" s="57" t="s">
        <v>364</v>
      </c>
      <c r="C10" s="79"/>
      <c r="D10" s="80"/>
      <c r="E10" s="80"/>
      <c r="F10" s="80"/>
    </row>
  </sheetData>
  <mergeCells count="1">
    <mergeCell ref="C4:F4"/>
  </mergeCells>
  <pageMargins left="0.75" right="0.75" top="1" bottom="1" header="0.5" footer="0.5"/>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7"/>
  <sheetViews>
    <sheetView showZeros="0" workbookViewId="0">
      <selection activeCell="B27" sqref="B27"/>
    </sheetView>
  </sheetViews>
  <sheetFormatPr defaultColWidth="9" defaultRowHeight="14.25" outlineLevelCol="5"/>
  <cols>
    <col min="1" max="1" width="33.6" customWidth="1"/>
    <col min="2" max="4" width="15" customWidth="1"/>
    <col min="8" max="8" width="10.4" customWidth="1"/>
    <col min="9" max="9" width="9.7" customWidth="1"/>
  </cols>
  <sheetData>
    <row r="1" ht="21" customHeight="1" spans="1:4">
      <c r="A1" s="85" t="s">
        <v>46</v>
      </c>
      <c r="B1" s="85"/>
      <c r="C1" s="85"/>
      <c r="D1" s="85"/>
    </row>
    <row r="2" ht="16.5" customHeight="1" spans="1:4">
      <c r="A2" s="171" t="s">
        <v>47</v>
      </c>
      <c r="B2" s="86"/>
      <c r="C2" s="88" t="s">
        <v>48</v>
      </c>
      <c r="D2" s="88"/>
    </row>
    <row r="3" ht="36.75" customHeight="1" spans="1:5">
      <c r="A3" s="89" t="s">
        <v>49</v>
      </c>
      <c r="B3" s="216" t="s">
        <v>50</v>
      </c>
      <c r="C3" s="216" t="s">
        <v>51</v>
      </c>
      <c r="D3" s="91" t="s">
        <v>52</v>
      </c>
      <c r="E3" s="92"/>
    </row>
    <row r="4" ht="21.75" customHeight="1" spans="1:6">
      <c r="A4" s="92" t="s">
        <v>53</v>
      </c>
      <c r="B4" s="226">
        <f>SUM(B5:B18)</f>
        <v>11000</v>
      </c>
      <c r="C4" s="226">
        <f>SUM(C5:C18)</f>
        <v>12100</v>
      </c>
      <c r="D4" s="95">
        <f>(C4/B4-1)*100</f>
        <v>10</v>
      </c>
      <c r="E4" s="99"/>
      <c r="F4" s="97"/>
    </row>
    <row r="5" ht="21.75" customHeight="1" spans="1:6">
      <c r="A5" s="99" t="s">
        <v>54</v>
      </c>
      <c r="B5" s="177">
        <v>5110</v>
      </c>
      <c r="C5" s="177">
        <v>5621</v>
      </c>
      <c r="D5" s="95">
        <f t="shared" ref="D5:D34" si="0">(C5/B5-1)*100</f>
        <v>10</v>
      </c>
      <c r="E5" s="99"/>
      <c r="F5" s="97"/>
    </row>
    <row r="6" ht="21.75" customHeight="1" spans="1:6">
      <c r="A6" s="99" t="s">
        <v>55</v>
      </c>
      <c r="B6" s="177">
        <v>1730</v>
      </c>
      <c r="C6" s="177">
        <v>1903</v>
      </c>
      <c r="D6" s="95"/>
      <c r="E6" s="99"/>
      <c r="F6" s="97"/>
    </row>
    <row r="7" ht="21.75" customHeight="1" spans="1:6">
      <c r="A7" s="99" t="s">
        <v>56</v>
      </c>
      <c r="B7" s="177">
        <v>2125</v>
      </c>
      <c r="C7" s="177">
        <v>2337</v>
      </c>
      <c r="D7" s="95">
        <f t="shared" si="0"/>
        <v>9.9764705882353</v>
      </c>
      <c r="E7" s="99"/>
      <c r="F7" s="97"/>
    </row>
    <row r="8" ht="21.75" customHeight="1" spans="1:6">
      <c r="A8" s="99" t="s">
        <v>57</v>
      </c>
      <c r="B8" s="177">
        <v>25</v>
      </c>
      <c r="C8" s="177">
        <v>28</v>
      </c>
      <c r="D8" s="95">
        <f t="shared" si="0"/>
        <v>12</v>
      </c>
      <c r="E8" s="99"/>
      <c r="F8" s="97"/>
    </row>
    <row r="9" ht="21.75" customHeight="1" spans="1:6">
      <c r="A9" s="99" t="s">
        <v>58</v>
      </c>
      <c r="B9" s="177">
        <v>700</v>
      </c>
      <c r="C9" s="177">
        <v>770</v>
      </c>
      <c r="D9" s="95">
        <f t="shared" si="0"/>
        <v>10</v>
      </c>
      <c r="E9" s="99"/>
      <c r="F9" s="97"/>
    </row>
    <row r="10" ht="21.75" customHeight="1" spans="1:6">
      <c r="A10" s="99" t="s">
        <v>59</v>
      </c>
      <c r="B10" s="177">
        <v>400</v>
      </c>
      <c r="C10" s="177">
        <v>440</v>
      </c>
      <c r="D10" s="95">
        <f t="shared" si="0"/>
        <v>10</v>
      </c>
      <c r="E10" s="99"/>
      <c r="F10" s="97"/>
    </row>
    <row r="11" ht="21.75" customHeight="1" spans="1:6">
      <c r="A11" s="99" t="s">
        <v>60</v>
      </c>
      <c r="B11" s="177">
        <v>200</v>
      </c>
      <c r="C11" s="177">
        <v>220</v>
      </c>
      <c r="D11" s="95">
        <f t="shared" si="0"/>
        <v>10</v>
      </c>
      <c r="E11" s="99"/>
      <c r="F11" s="97"/>
    </row>
    <row r="12" ht="21.75" customHeight="1" spans="1:6">
      <c r="A12" s="99" t="s">
        <v>61</v>
      </c>
      <c r="B12" s="177">
        <v>260</v>
      </c>
      <c r="C12" s="177">
        <v>286</v>
      </c>
      <c r="D12" s="95">
        <f t="shared" si="0"/>
        <v>10</v>
      </c>
      <c r="E12" s="99"/>
      <c r="F12" s="97"/>
    </row>
    <row r="13" ht="21.75" customHeight="1" spans="1:6">
      <c r="A13" s="99" t="s">
        <v>62</v>
      </c>
      <c r="B13" s="177">
        <v>20</v>
      </c>
      <c r="C13" s="177">
        <v>22</v>
      </c>
      <c r="D13" s="95">
        <f t="shared" si="0"/>
        <v>10</v>
      </c>
      <c r="E13" s="99"/>
      <c r="F13" s="97"/>
    </row>
    <row r="14" ht="21.75" customHeight="1" spans="1:6">
      <c r="A14" s="99" t="s">
        <v>63</v>
      </c>
      <c r="B14" s="177">
        <v>130</v>
      </c>
      <c r="C14" s="177">
        <v>143</v>
      </c>
      <c r="D14" s="95">
        <f t="shared" si="0"/>
        <v>10</v>
      </c>
      <c r="E14" s="99"/>
      <c r="F14" s="97"/>
    </row>
    <row r="15" ht="21.75" customHeight="1" spans="1:6">
      <c r="A15" s="99" t="s">
        <v>64</v>
      </c>
      <c r="B15" s="177">
        <v>100</v>
      </c>
      <c r="C15" s="177">
        <v>110</v>
      </c>
      <c r="D15" s="95">
        <f t="shared" si="0"/>
        <v>10</v>
      </c>
      <c r="E15" s="99"/>
      <c r="F15" s="97"/>
    </row>
    <row r="16" ht="21.75" customHeight="1" spans="1:6">
      <c r="A16" s="99" t="s">
        <v>65</v>
      </c>
      <c r="B16" s="177">
        <v>200</v>
      </c>
      <c r="C16" s="177">
        <v>220</v>
      </c>
      <c r="D16" s="95">
        <f t="shared" si="0"/>
        <v>10</v>
      </c>
      <c r="E16" s="99"/>
      <c r="F16" s="97"/>
    </row>
    <row r="17" ht="21.75" customHeight="1" spans="1:6">
      <c r="A17" s="227" t="s">
        <v>66</v>
      </c>
      <c r="B17" s="177"/>
      <c r="C17" s="177"/>
      <c r="D17" s="95">
        <v>0</v>
      </c>
      <c r="E17" s="99"/>
      <c r="F17" s="97"/>
    </row>
    <row r="18" ht="21.75" customHeight="1" spans="1:6">
      <c r="A18" s="227" t="s">
        <v>67</v>
      </c>
      <c r="B18" s="177"/>
      <c r="C18" s="177"/>
      <c r="D18" s="95"/>
      <c r="E18" s="99"/>
      <c r="F18" s="97"/>
    </row>
    <row r="19" ht="21.75" customHeight="1" spans="1:6">
      <c r="A19" s="92" t="s">
        <v>68</v>
      </c>
      <c r="B19" s="226">
        <f>SUM(B20:B26)</f>
        <v>4814</v>
      </c>
      <c r="C19" s="226">
        <f>SUM(C20:C26)</f>
        <v>5295</v>
      </c>
      <c r="D19" s="95">
        <f t="shared" si="0"/>
        <v>9.99169090153718</v>
      </c>
      <c r="E19" s="99"/>
      <c r="F19" s="97"/>
    </row>
    <row r="20" ht="21.75" customHeight="1" spans="1:6">
      <c r="A20" s="92" t="s">
        <v>69</v>
      </c>
      <c r="B20" s="177">
        <v>800</v>
      </c>
      <c r="C20" s="177">
        <v>880</v>
      </c>
      <c r="D20" s="95">
        <f t="shared" si="0"/>
        <v>10</v>
      </c>
      <c r="E20" s="99"/>
      <c r="F20" s="97"/>
    </row>
    <row r="21" ht="21.75" customHeight="1" spans="1:6">
      <c r="A21" s="92" t="s">
        <v>70</v>
      </c>
      <c r="B21" s="177">
        <v>1803</v>
      </c>
      <c r="C21" s="177">
        <v>1983</v>
      </c>
      <c r="D21" s="95">
        <f t="shared" si="0"/>
        <v>9.98336106489184</v>
      </c>
      <c r="E21" s="99"/>
      <c r="F21" s="97"/>
    </row>
    <row r="22" ht="21.75" customHeight="1" spans="1:6">
      <c r="A22" s="92" t="s">
        <v>71</v>
      </c>
      <c r="B22" s="177">
        <v>674</v>
      </c>
      <c r="C22" s="177">
        <v>741</v>
      </c>
      <c r="D22" s="95">
        <f t="shared" si="0"/>
        <v>9.9406528189911</v>
      </c>
      <c r="E22" s="99"/>
      <c r="F22" s="97"/>
    </row>
    <row r="23" ht="21.75" customHeight="1" spans="1:6">
      <c r="A23" s="92" t="s">
        <v>72</v>
      </c>
      <c r="B23" s="177"/>
      <c r="C23" s="177"/>
      <c r="D23" s="95"/>
      <c r="E23" s="99"/>
      <c r="F23" s="97"/>
    </row>
    <row r="24" ht="21.75" customHeight="1" spans="1:6">
      <c r="A24" s="92" t="s">
        <v>73</v>
      </c>
      <c r="B24" s="177">
        <v>1500</v>
      </c>
      <c r="C24" s="177">
        <v>1650</v>
      </c>
      <c r="D24" s="95">
        <f t="shared" si="0"/>
        <v>10</v>
      </c>
      <c r="E24" s="99"/>
      <c r="F24" s="97"/>
    </row>
    <row r="25" ht="21.75" customHeight="1" spans="1:6">
      <c r="A25" s="105" t="s">
        <v>74</v>
      </c>
      <c r="B25" s="177">
        <v>37</v>
      </c>
      <c r="C25" s="177">
        <v>41</v>
      </c>
      <c r="D25" s="95">
        <f t="shared" si="0"/>
        <v>10.8108108108108</v>
      </c>
      <c r="E25" s="99"/>
      <c r="F25" s="97"/>
    </row>
    <row r="26" ht="21.75" customHeight="1" spans="1:6">
      <c r="A26" s="92" t="s">
        <v>75</v>
      </c>
      <c r="B26" s="177"/>
      <c r="C26" s="177"/>
      <c r="D26" s="95"/>
      <c r="E26" s="99"/>
      <c r="F26" s="97"/>
    </row>
    <row r="27" ht="21.75" customHeight="1" spans="1:6">
      <c r="A27" s="187" t="s">
        <v>76</v>
      </c>
      <c r="B27" s="228">
        <f>SUM(B4,B19)</f>
        <v>15814</v>
      </c>
      <c r="C27" s="228">
        <f>SUM(C4,C19)</f>
        <v>17395</v>
      </c>
      <c r="D27" s="189">
        <f t="shared" si="0"/>
        <v>9.99747059567473</v>
      </c>
      <c r="E27" s="99"/>
      <c r="F27" s="97"/>
    </row>
    <row r="28" ht="21.75" customHeight="1" spans="1:6">
      <c r="A28" s="178" t="s">
        <v>77</v>
      </c>
      <c r="B28" s="229">
        <f>SUM(B29:B33)</f>
        <v>41564</v>
      </c>
      <c r="C28" s="229">
        <f>SUM(C29:C33)</f>
        <v>41617</v>
      </c>
      <c r="D28" s="189">
        <f t="shared" si="0"/>
        <v>0.12751419497643</v>
      </c>
      <c r="E28" s="99"/>
      <c r="F28" s="97"/>
    </row>
    <row r="29" ht="21.75" customHeight="1" spans="1:6">
      <c r="A29" s="105" t="s">
        <v>78</v>
      </c>
      <c r="B29" s="177">
        <v>35501</v>
      </c>
      <c r="C29" s="177">
        <f>284+33000+4199</f>
        <v>37483</v>
      </c>
      <c r="D29" s="95">
        <f t="shared" si="0"/>
        <v>5.58294132559647</v>
      </c>
      <c r="E29" s="99"/>
      <c r="F29" s="97"/>
    </row>
    <row r="30" ht="21.75" customHeight="1" spans="1:6">
      <c r="A30" s="105" t="s">
        <v>79</v>
      </c>
      <c r="B30" s="177"/>
      <c r="C30" s="177"/>
      <c r="D30" s="95"/>
      <c r="E30" s="99"/>
      <c r="F30" s="97"/>
    </row>
    <row r="31" ht="21.75" customHeight="1" spans="1:6">
      <c r="A31" s="105" t="s">
        <v>80</v>
      </c>
      <c r="B31" s="177">
        <v>58</v>
      </c>
      <c r="C31" s="177">
        <v>134</v>
      </c>
      <c r="D31" s="95">
        <f>(C31/B31-1)*100</f>
        <v>131.034482758621</v>
      </c>
      <c r="E31" s="99"/>
      <c r="F31" s="97"/>
    </row>
    <row r="32" ht="21.75" customHeight="1" spans="1:6">
      <c r="A32" s="105" t="s">
        <v>81</v>
      </c>
      <c r="B32" s="177">
        <v>5</v>
      </c>
      <c r="C32" s="177"/>
      <c r="D32" s="95">
        <f>(C32/B32-1)*100</f>
        <v>-100</v>
      </c>
      <c r="E32" s="99"/>
      <c r="F32" s="97"/>
    </row>
    <row r="33" s="97" customFormat="1" ht="21.75" customHeight="1" spans="1:5">
      <c r="A33" s="230" t="s">
        <v>82</v>
      </c>
      <c r="B33" s="231">
        <v>6000</v>
      </c>
      <c r="C33" s="231">
        <v>4000</v>
      </c>
      <c r="D33" s="95">
        <f t="shared" si="0"/>
        <v>-33.3333333333333</v>
      </c>
      <c r="E33" s="99"/>
    </row>
    <row r="34" ht="21.75" customHeight="1" spans="1:6">
      <c r="A34" s="106" t="s">
        <v>83</v>
      </c>
      <c r="B34" s="232">
        <f>SUM(B27:B28)</f>
        <v>57378</v>
      </c>
      <c r="C34" s="232">
        <f>SUM(C27:C28)</f>
        <v>59012</v>
      </c>
      <c r="D34" s="233">
        <f t="shared" si="0"/>
        <v>2.84778137962285</v>
      </c>
      <c r="E34" s="99"/>
      <c r="F34" s="97"/>
    </row>
    <row r="35" ht="21" customHeight="1"/>
    <row r="36" ht="21" customHeight="1"/>
    <row r="37" ht="21" customHeight="1"/>
  </sheetData>
  <mergeCells count="2">
    <mergeCell ref="A1:D1"/>
    <mergeCell ref="C2:D2"/>
  </mergeCells>
  <pageMargins left="0.865277777777778" right="0.747916666666667" top="0.61875" bottom="0.738888888888889" header="0.21875" footer="0.511805555555556"/>
  <pageSetup paperSize="9" scale="95" firstPageNumber="9" orientation="portrait" useFirstPageNumber="1"/>
  <headerFooter alignWithMargins="0">
    <oddFooter>&amp;C13</oddFooter>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1"/>
  <sheetViews>
    <sheetView topLeftCell="C4" workbookViewId="0">
      <selection activeCell="C4" sqref="C4:L4"/>
    </sheetView>
  </sheetViews>
  <sheetFormatPr defaultColWidth="10" defaultRowHeight="13.5"/>
  <cols>
    <col min="1" max="2" width="9" style="28" hidden="1"/>
    <col min="3" max="3" width="20.5" style="28" customWidth="1"/>
    <col min="4" max="12" width="12.6333333333333" style="28" customWidth="1"/>
    <col min="13" max="13" width="9.76666666666667" style="28" customWidth="1"/>
    <col min="14" max="16384" width="10" style="28"/>
  </cols>
  <sheetData>
    <row r="1" s="28" customFormat="1" ht="22.5" hidden="1" spans="1:4">
      <c r="A1" s="57">
        <v>0</v>
      </c>
      <c r="B1" s="57" t="s">
        <v>345</v>
      </c>
      <c r="C1" s="57" t="s">
        <v>346</v>
      </c>
      <c r="D1" s="57" t="s">
        <v>347</v>
      </c>
    </row>
    <row r="2" s="28" customFormat="1" ht="22.5" hidden="1" spans="1:5">
      <c r="A2" s="57">
        <v>0</v>
      </c>
      <c r="B2" s="57" t="s">
        <v>348</v>
      </c>
      <c r="C2" s="57" t="s">
        <v>349</v>
      </c>
      <c r="D2" s="57" t="s">
        <v>350</v>
      </c>
      <c r="E2" s="57"/>
    </row>
    <row r="3" s="28" customFormat="1" hidden="1" spans="1:12">
      <c r="A3" s="57">
        <v>0</v>
      </c>
      <c r="B3" s="57" t="s">
        <v>351</v>
      </c>
      <c r="C3" s="57" t="s">
        <v>352</v>
      </c>
      <c r="E3" s="57" t="s">
        <v>370</v>
      </c>
      <c r="F3" s="57" t="s">
        <v>371</v>
      </c>
      <c r="G3" s="82"/>
      <c r="H3" s="82"/>
      <c r="I3" s="82"/>
      <c r="K3" s="57" t="s">
        <v>372</v>
      </c>
      <c r="L3" s="57" t="s">
        <v>373</v>
      </c>
    </row>
    <row r="4" s="28" customFormat="1" ht="35" customHeight="1" spans="1:12">
      <c r="A4" s="57">
        <v>0</v>
      </c>
      <c r="C4" s="83" t="s">
        <v>374</v>
      </c>
      <c r="D4" s="83"/>
      <c r="E4" s="83"/>
      <c r="F4" s="83"/>
      <c r="G4" s="83"/>
      <c r="H4" s="83"/>
      <c r="I4" s="83"/>
      <c r="J4" s="83"/>
      <c r="K4" s="83"/>
      <c r="L4" s="83"/>
    </row>
    <row r="5" s="28" customFormat="1" ht="25" customHeight="1" spans="1:12">
      <c r="A5" s="57">
        <v>0</v>
      </c>
      <c r="C5" s="78" t="s">
        <v>375</v>
      </c>
      <c r="D5" s="78"/>
      <c r="L5" s="39" t="s">
        <v>355</v>
      </c>
    </row>
    <row r="6" s="28" customFormat="1" ht="25" customHeight="1" spans="1:12">
      <c r="A6" s="57">
        <v>0</v>
      </c>
      <c r="C6" s="59" t="s">
        <v>356</v>
      </c>
      <c r="D6" s="59" t="s">
        <v>376</v>
      </c>
      <c r="E6" s="59"/>
      <c r="F6" s="59"/>
      <c r="G6" s="59" t="s">
        <v>377</v>
      </c>
      <c r="H6" s="59"/>
      <c r="I6" s="59"/>
      <c r="J6" s="59" t="s">
        <v>378</v>
      </c>
      <c r="K6" s="59"/>
      <c r="L6" s="59"/>
    </row>
    <row r="7" s="28" customFormat="1" ht="25" customHeight="1" spans="1:12">
      <c r="A7" s="57">
        <v>0</v>
      </c>
      <c r="C7" s="59"/>
      <c r="D7" s="59" t="s">
        <v>164</v>
      </c>
      <c r="E7" s="59" t="s">
        <v>379</v>
      </c>
      <c r="F7" s="59" t="s">
        <v>380</v>
      </c>
      <c r="G7" s="59" t="s">
        <v>164</v>
      </c>
      <c r="H7" s="59" t="s">
        <v>379</v>
      </c>
      <c r="I7" s="59" t="s">
        <v>380</v>
      </c>
      <c r="J7" s="59" t="s">
        <v>164</v>
      </c>
      <c r="K7" s="59" t="s">
        <v>379</v>
      </c>
      <c r="L7" s="59" t="s">
        <v>380</v>
      </c>
    </row>
    <row r="8" s="28" customFormat="1" ht="20" customHeight="1" spans="1:12">
      <c r="A8" s="57" t="s">
        <v>360</v>
      </c>
      <c r="B8" s="57" t="s">
        <v>361</v>
      </c>
      <c r="C8" s="79" t="s">
        <v>362</v>
      </c>
      <c r="D8" s="80">
        <f>E8+F8</f>
        <v>15.6</v>
      </c>
      <c r="E8" s="80">
        <v>4.7</v>
      </c>
      <c r="F8" s="80">
        <v>10.9</v>
      </c>
      <c r="G8" s="80">
        <f>H8+I8</f>
        <v>1.9</v>
      </c>
      <c r="H8" s="80">
        <v>1.6</v>
      </c>
      <c r="I8" s="80">
        <v>0.3</v>
      </c>
      <c r="J8" s="80">
        <f>K8+L8</f>
        <v>15.16</v>
      </c>
      <c r="K8" s="80">
        <v>4.26</v>
      </c>
      <c r="L8" s="80">
        <v>10.9</v>
      </c>
    </row>
    <row r="9" s="28" customFormat="1" ht="20" customHeight="1" spans="1:12">
      <c r="A9" s="57" t="s">
        <v>360</v>
      </c>
      <c r="B9" s="57" t="s">
        <v>363</v>
      </c>
      <c r="C9" s="79"/>
      <c r="D9" s="80"/>
      <c r="E9" s="80"/>
      <c r="F9" s="80"/>
      <c r="G9" s="80"/>
      <c r="H9" s="80"/>
      <c r="I9" s="80"/>
      <c r="J9" s="80"/>
      <c r="K9" s="80"/>
      <c r="L9" s="80"/>
    </row>
    <row r="10" s="28" customFormat="1" ht="20" customHeight="1" spans="1:12">
      <c r="A10" s="57"/>
      <c r="B10" s="57"/>
      <c r="C10" s="79"/>
      <c r="D10" s="80"/>
      <c r="E10" s="80"/>
      <c r="F10" s="80"/>
      <c r="G10" s="80"/>
      <c r="H10" s="80"/>
      <c r="I10" s="80"/>
      <c r="J10" s="80"/>
      <c r="K10" s="80"/>
      <c r="L10" s="80"/>
    </row>
    <row r="11" s="28" customFormat="1" ht="20" customHeight="1" spans="1:12">
      <c r="A11" s="57" t="s">
        <v>360</v>
      </c>
      <c r="B11" s="57" t="s">
        <v>364</v>
      </c>
      <c r="C11" s="79"/>
      <c r="D11" s="80"/>
      <c r="E11" s="80"/>
      <c r="F11" s="80"/>
      <c r="G11" s="80"/>
      <c r="H11" s="80"/>
      <c r="I11" s="80"/>
      <c r="J11" s="80"/>
      <c r="K11" s="80"/>
      <c r="L11" s="80"/>
    </row>
  </sheetData>
  <mergeCells count="5">
    <mergeCell ref="C4:L4"/>
    <mergeCell ref="D6:F6"/>
    <mergeCell ref="G6:I6"/>
    <mergeCell ref="J6:L6"/>
    <mergeCell ref="C6:C7"/>
  </mergeCells>
  <pageMargins left="0.75" right="0.75" top="1" bottom="1" header="0.5" footer="0.5"/>
  <pageSetup paperSize="9" orientation="portrait"/>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9"/>
  <sheetViews>
    <sheetView workbookViewId="0">
      <selection activeCell="A1" sqref="A1:J1"/>
    </sheetView>
  </sheetViews>
  <sheetFormatPr defaultColWidth="10" defaultRowHeight="13.5"/>
  <cols>
    <col min="1" max="1" width="22.6333333333333" style="28" customWidth="1"/>
    <col min="2" max="4" width="12.6333333333333" style="28" customWidth="1"/>
    <col min="5" max="10" width="11.6333333333333" style="28" customWidth="1"/>
    <col min="11" max="11" width="9.76666666666667" style="28" customWidth="1"/>
    <col min="12" max="16384" width="10" style="28"/>
  </cols>
  <sheetData>
    <row r="1" s="28" customFormat="1" ht="35" customHeight="1" spans="1:10">
      <c r="A1" s="30" t="s">
        <v>381</v>
      </c>
      <c r="B1" s="30"/>
      <c r="C1" s="30"/>
      <c r="D1" s="30"/>
      <c r="E1" s="30"/>
      <c r="F1" s="30"/>
      <c r="G1" s="30"/>
      <c r="H1" s="30"/>
      <c r="I1" s="30"/>
      <c r="J1" s="30"/>
    </row>
    <row r="2" s="28" customFormat="1" ht="25" customHeight="1" spans="1:10">
      <c r="A2" s="31" t="s">
        <v>382</v>
      </c>
      <c r="B2" s="31"/>
      <c r="C2" s="31"/>
      <c r="D2" s="78"/>
      <c r="E2" s="78"/>
      <c r="F2" s="78"/>
      <c r="G2" s="78"/>
      <c r="J2" s="81" t="s">
        <v>355</v>
      </c>
    </row>
    <row r="3" s="28" customFormat="1" ht="22.75" customHeight="1" spans="1:10">
      <c r="A3" s="9" t="s">
        <v>356</v>
      </c>
      <c r="B3" s="9" t="s">
        <v>383</v>
      </c>
      <c r="C3" s="9"/>
      <c r="D3" s="9"/>
      <c r="E3" s="9" t="s">
        <v>384</v>
      </c>
      <c r="F3" s="9"/>
      <c r="G3" s="9"/>
      <c r="H3" s="9" t="s">
        <v>385</v>
      </c>
      <c r="I3" s="9"/>
      <c r="J3" s="9"/>
    </row>
    <row r="4" s="28" customFormat="1" ht="22.75" customHeight="1" spans="1:10">
      <c r="A4" s="9"/>
      <c r="B4" s="9" t="s">
        <v>164</v>
      </c>
      <c r="C4" s="9" t="s">
        <v>386</v>
      </c>
      <c r="D4" s="9" t="s">
        <v>387</v>
      </c>
      <c r="E4" s="9" t="s">
        <v>226</v>
      </c>
      <c r="F4" s="9" t="s">
        <v>388</v>
      </c>
      <c r="G4" s="9" t="s">
        <v>389</v>
      </c>
      <c r="H4" s="9" t="s">
        <v>226</v>
      </c>
      <c r="I4" s="9" t="s">
        <v>388</v>
      </c>
      <c r="J4" s="9" t="s">
        <v>389</v>
      </c>
    </row>
    <row r="5" s="28" customFormat="1" ht="20" customHeight="1" spans="1:10">
      <c r="A5" s="79" t="s">
        <v>362</v>
      </c>
      <c r="B5" s="36">
        <v>1.9</v>
      </c>
      <c r="C5" s="36">
        <v>1.3</v>
      </c>
      <c r="D5" s="36">
        <v>0.6</v>
      </c>
      <c r="E5" s="36">
        <v>1.3</v>
      </c>
      <c r="F5" s="80">
        <v>1</v>
      </c>
      <c r="G5" s="80">
        <v>0.3</v>
      </c>
      <c r="H5" s="36">
        <v>0.6</v>
      </c>
      <c r="I5" s="36">
        <v>0.6</v>
      </c>
      <c r="J5" s="36">
        <v>0</v>
      </c>
    </row>
    <row r="6" s="28" customFormat="1" ht="20" customHeight="1" spans="1:10">
      <c r="A6" s="79"/>
      <c r="B6" s="36"/>
      <c r="C6" s="36"/>
      <c r="D6" s="36"/>
      <c r="E6" s="36"/>
      <c r="F6" s="36"/>
      <c r="G6" s="36"/>
      <c r="H6" s="36"/>
      <c r="I6" s="36"/>
      <c r="J6" s="36"/>
    </row>
    <row r="7" s="28" customFormat="1" ht="20" customHeight="1" spans="1:10">
      <c r="A7" s="79"/>
      <c r="B7" s="36"/>
      <c r="C7" s="36"/>
      <c r="D7" s="36"/>
      <c r="E7" s="36"/>
      <c r="F7" s="36"/>
      <c r="G7" s="36"/>
      <c r="H7" s="36"/>
      <c r="I7" s="36"/>
      <c r="J7" s="36"/>
    </row>
    <row r="8" s="28" customFormat="1" ht="20" customHeight="1" spans="1:10">
      <c r="A8" s="79"/>
      <c r="B8" s="36"/>
      <c r="C8" s="36"/>
      <c r="D8" s="36"/>
      <c r="E8" s="36"/>
      <c r="F8" s="36"/>
      <c r="G8" s="36"/>
      <c r="H8" s="36"/>
      <c r="I8" s="36"/>
      <c r="J8" s="36"/>
    </row>
    <row r="9" s="28" customFormat="1" ht="20" customHeight="1" spans="1:10">
      <c r="A9" s="79"/>
      <c r="B9" s="36"/>
      <c r="C9" s="36"/>
      <c r="D9" s="36"/>
      <c r="E9" s="36"/>
      <c r="F9" s="36"/>
      <c r="G9" s="36"/>
      <c r="H9" s="36"/>
      <c r="I9" s="36"/>
      <c r="J9" s="36"/>
    </row>
  </sheetData>
  <mergeCells count="6">
    <mergeCell ref="A1:J1"/>
    <mergeCell ref="A2:C2"/>
    <mergeCell ref="B3:D3"/>
    <mergeCell ref="E3:G3"/>
    <mergeCell ref="H3:J3"/>
    <mergeCell ref="A3:A4"/>
  </mergeCells>
  <pageMargins left="0.75" right="0.75" top="1" bottom="1" header="0.5" footer="0.5"/>
  <pageSetup paperSize="9" orientation="portrait"/>
  <headerFooter/>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6"/>
  <sheetViews>
    <sheetView workbookViewId="0">
      <selection activeCell="A2" sqref="A2:B2"/>
    </sheetView>
  </sheetViews>
  <sheetFormatPr defaultColWidth="10" defaultRowHeight="13.5"/>
  <cols>
    <col min="1" max="1" width="7.05833333333333" style="28" customWidth="1"/>
    <col min="2" max="2" width="11.3833333333333" style="28" customWidth="1"/>
    <col min="3" max="14" width="9.23333333333333" style="28" customWidth="1"/>
    <col min="15" max="16" width="9.76666666666667" style="28" customWidth="1"/>
    <col min="17" max="16384" width="10" style="28"/>
  </cols>
  <sheetData>
    <row r="1" s="28" customFormat="1" ht="25" customHeight="1" spans="1:14">
      <c r="A1" s="71" t="s">
        <v>390</v>
      </c>
      <c r="B1" s="71"/>
      <c r="C1" s="71"/>
      <c r="D1" s="71"/>
      <c r="E1" s="71"/>
      <c r="F1" s="71"/>
      <c r="G1" s="71"/>
      <c r="H1" s="71"/>
      <c r="I1" s="71"/>
      <c r="J1" s="71"/>
      <c r="K1" s="71"/>
      <c r="L1" s="71"/>
      <c r="M1" s="71"/>
      <c r="N1" s="71"/>
    </row>
    <row r="2" s="28" customFormat="1" ht="20" customHeight="1" spans="1:14">
      <c r="A2" s="72" t="s">
        <v>391</v>
      </c>
      <c r="B2" s="72"/>
      <c r="C2" s="73"/>
      <c r="D2" s="73"/>
      <c r="E2" s="73"/>
      <c r="F2" s="73"/>
      <c r="G2" s="73"/>
      <c r="H2" s="73"/>
      <c r="I2" s="73"/>
      <c r="J2" s="77"/>
      <c r="K2" s="77"/>
      <c r="M2" s="77" t="s">
        <v>355</v>
      </c>
      <c r="N2" s="77"/>
    </row>
    <row r="3" s="28" customFormat="1" ht="20" customHeight="1" spans="1:14">
      <c r="A3" s="60" t="s">
        <v>392</v>
      </c>
      <c r="B3" s="60"/>
      <c r="C3" s="60" t="s">
        <v>393</v>
      </c>
      <c r="D3" s="60"/>
      <c r="E3" s="60"/>
      <c r="F3" s="60" t="s">
        <v>386</v>
      </c>
      <c r="G3" s="60"/>
      <c r="H3" s="60"/>
      <c r="I3" s="60" t="s">
        <v>394</v>
      </c>
      <c r="J3" s="60"/>
      <c r="K3" s="60"/>
      <c r="L3" s="60" t="s">
        <v>387</v>
      </c>
      <c r="M3" s="60"/>
      <c r="N3" s="60"/>
    </row>
    <row r="4" s="28" customFormat="1" ht="20" customHeight="1" spans="1:14">
      <c r="A4" s="60"/>
      <c r="B4" s="60"/>
      <c r="C4" s="60" t="s">
        <v>164</v>
      </c>
      <c r="D4" s="60" t="s">
        <v>395</v>
      </c>
      <c r="E4" s="60" t="s">
        <v>396</v>
      </c>
      <c r="F4" s="60" t="s">
        <v>164</v>
      </c>
      <c r="G4" s="60" t="s">
        <v>395</v>
      </c>
      <c r="H4" s="60" t="s">
        <v>396</v>
      </c>
      <c r="I4" s="60" t="s">
        <v>164</v>
      </c>
      <c r="J4" s="60" t="s">
        <v>395</v>
      </c>
      <c r="K4" s="60" t="s">
        <v>396</v>
      </c>
      <c r="L4" s="60" t="s">
        <v>164</v>
      </c>
      <c r="M4" s="60" t="s">
        <v>395</v>
      </c>
      <c r="N4" s="60" t="s">
        <v>396</v>
      </c>
    </row>
    <row r="5" s="28" customFormat="1" ht="18" customHeight="1" spans="1:14">
      <c r="A5" s="74" t="s">
        <v>226</v>
      </c>
      <c r="B5" s="74" t="s">
        <v>397</v>
      </c>
      <c r="C5" s="75">
        <v>10.5</v>
      </c>
      <c r="D5" s="75">
        <v>1.6</v>
      </c>
      <c r="E5" s="75">
        <v>0.3</v>
      </c>
      <c r="F5" s="75">
        <v>1.3</v>
      </c>
      <c r="G5" s="75">
        <v>1</v>
      </c>
      <c r="H5" s="75">
        <v>0.3</v>
      </c>
      <c r="I5" s="75"/>
      <c r="J5" s="75"/>
      <c r="K5" s="75"/>
      <c r="L5" s="75">
        <v>0.6</v>
      </c>
      <c r="M5" s="75">
        <v>0.6</v>
      </c>
      <c r="N5" s="75"/>
    </row>
    <row r="6" s="28" customFormat="1" ht="18" customHeight="1" spans="1:14">
      <c r="A6" s="74"/>
      <c r="B6" s="74" t="s">
        <v>398</v>
      </c>
      <c r="C6" s="76">
        <f>(D6+E6)/2</f>
        <v>0.035625</v>
      </c>
      <c r="D6" s="76">
        <f>(G6+M6)/2</f>
        <v>0.03325</v>
      </c>
      <c r="E6" s="76">
        <v>0.038</v>
      </c>
      <c r="F6" s="76">
        <f>(G6+H6)/2</f>
        <v>0.03595</v>
      </c>
      <c r="G6" s="76">
        <v>0.0339</v>
      </c>
      <c r="H6" s="76">
        <v>0.038</v>
      </c>
      <c r="I6" s="75"/>
      <c r="J6" s="75"/>
      <c r="K6" s="75"/>
      <c r="L6" s="76">
        <v>0.0326</v>
      </c>
      <c r="M6" s="76">
        <v>0.0326</v>
      </c>
      <c r="N6" s="75"/>
    </row>
    <row r="7" s="28" customFormat="1" ht="18" customHeight="1" spans="1:14">
      <c r="A7" s="74" t="s">
        <v>399</v>
      </c>
      <c r="B7" s="74" t="s">
        <v>397</v>
      </c>
      <c r="C7" s="75"/>
      <c r="D7" s="75"/>
      <c r="E7" s="75"/>
      <c r="F7" s="75"/>
      <c r="G7" s="75"/>
      <c r="H7" s="75"/>
      <c r="I7" s="75"/>
      <c r="J7" s="75"/>
      <c r="K7" s="75"/>
      <c r="L7" s="75"/>
      <c r="M7" s="75"/>
      <c r="N7" s="75"/>
    </row>
    <row r="8" s="28" customFormat="1" ht="18" customHeight="1" spans="1:14">
      <c r="A8" s="74"/>
      <c r="B8" s="74" t="s">
        <v>398</v>
      </c>
      <c r="C8" s="75"/>
      <c r="D8" s="75"/>
      <c r="E8" s="75"/>
      <c r="F8" s="75"/>
      <c r="G8" s="75"/>
      <c r="H8" s="75"/>
      <c r="I8" s="75"/>
      <c r="J8" s="75"/>
      <c r="K8" s="75"/>
      <c r="L8" s="75"/>
      <c r="M8" s="75"/>
      <c r="N8" s="75"/>
    </row>
    <row r="9" s="28" customFormat="1" ht="18" customHeight="1" spans="1:14">
      <c r="A9" s="74" t="s">
        <v>400</v>
      </c>
      <c r="B9" s="74" t="s">
        <v>397</v>
      </c>
      <c r="C9" s="75"/>
      <c r="D9" s="75"/>
      <c r="E9" s="75"/>
      <c r="F9" s="75"/>
      <c r="G9" s="75"/>
      <c r="H9" s="75"/>
      <c r="I9" s="75"/>
      <c r="J9" s="75"/>
      <c r="K9" s="75"/>
      <c r="L9" s="75"/>
      <c r="M9" s="75"/>
      <c r="N9" s="75"/>
    </row>
    <row r="10" s="28" customFormat="1" ht="18" customHeight="1" spans="1:14">
      <c r="A10" s="74"/>
      <c r="B10" s="74" t="s">
        <v>398</v>
      </c>
      <c r="C10" s="75"/>
      <c r="D10" s="75"/>
      <c r="E10" s="75"/>
      <c r="F10" s="75"/>
      <c r="G10" s="75"/>
      <c r="H10" s="75"/>
      <c r="I10" s="75"/>
      <c r="J10" s="75"/>
      <c r="K10" s="75"/>
      <c r="L10" s="75"/>
      <c r="M10" s="75"/>
      <c r="N10" s="75"/>
    </row>
    <row r="11" s="28" customFormat="1" ht="18" customHeight="1" spans="1:14">
      <c r="A11" s="74" t="s">
        <v>401</v>
      </c>
      <c r="B11" s="74" t="s">
        <v>397</v>
      </c>
      <c r="C11" s="75"/>
      <c r="D11" s="75"/>
      <c r="E11" s="75"/>
      <c r="F11" s="75"/>
      <c r="G11" s="75"/>
      <c r="H11" s="75"/>
      <c r="I11" s="75"/>
      <c r="J11" s="75"/>
      <c r="K11" s="75"/>
      <c r="L11" s="75"/>
      <c r="M11" s="75"/>
      <c r="N11" s="75"/>
    </row>
    <row r="12" s="28" customFormat="1" ht="18" customHeight="1" spans="1:14">
      <c r="A12" s="74"/>
      <c r="B12" s="74" t="s">
        <v>398</v>
      </c>
      <c r="C12" s="75"/>
      <c r="D12" s="75"/>
      <c r="E12" s="75"/>
      <c r="F12" s="75"/>
      <c r="G12" s="75"/>
      <c r="H12" s="75"/>
      <c r="I12" s="75"/>
      <c r="J12" s="75"/>
      <c r="K12" s="75"/>
      <c r="L12" s="75"/>
      <c r="M12" s="75"/>
      <c r="N12" s="75"/>
    </row>
    <row r="13" s="28" customFormat="1" ht="18" customHeight="1" spans="1:14">
      <c r="A13" s="74" t="s">
        <v>402</v>
      </c>
      <c r="B13" s="74" t="s">
        <v>397</v>
      </c>
      <c r="C13" s="75">
        <v>0.1</v>
      </c>
      <c r="D13" s="75">
        <v>0.1</v>
      </c>
      <c r="E13" s="75"/>
      <c r="F13" s="75"/>
      <c r="G13" s="75"/>
      <c r="H13" s="75"/>
      <c r="I13" s="75"/>
      <c r="J13" s="75"/>
      <c r="K13" s="75"/>
      <c r="L13" s="75">
        <v>0.1</v>
      </c>
      <c r="M13" s="75">
        <v>0.1</v>
      </c>
      <c r="N13" s="75"/>
    </row>
    <row r="14" s="28" customFormat="1" ht="18" customHeight="1" spans="1:14">
      <c r="A14" s="74"/>
      <c r="B14" s="74" t="s">
        <v>398</v>
      </c>
      <c r="C14" s="76">
        <v>0.0326</v>
      </c>
      <c r="D14" s="76">
        <v>0.0326</v>
      </c>
      <c r="E14" s="75"/>
      <c r="F14" s="75"/>
      <c r="G14" s="75"/>
      <c r="H14" s="75"/>
      <c r="I14" s="75"/>
      <c r="J14" s="75"/>
      <c r="K14" s="75"/>
      <c r="L14" s="76">
        <v>0.0326</v>
      </c>
      <c r="M14" s="76">
        <v>0.0326</v>
      </c>
      <c r="N14" s="75"/>
    </row>
    <row r="15" s="28" customFormat="1" ht="18" customHeight="1" spans="1:14">
      <c r="A15" s="74" t="s">
        <v>403</v>
      </c>
      <c r="B15" s="74" t="s">
        <v>397</v>
      </c>
      <c r="C15" s="75">
        <v>0.5</v>
      </c>
      <c r="D15" s="75">
        <v>0.5</v>
      </c>
      <c r="E15" s="75"/>
      <c r="F15" s="75"/>
      <c r="G15" s="75"/>
      <c r="H15" s="75"/>
      <c r="I15" s="75"/>
      <c r="J15" s="75"/>
      <c r="K15" s="75"/>
      <c r="L15" s="75">
        <v>0.5</v>
      </c>
      <c r="M15" s="75">
        <v>0.5</v>
      </c>
      <c r="N15" s="75"/>
    </row>
    <row r="16" s="28" customFormat="1" ht="18" customHeight="1" spans="1:14">
      <c r="A16" s="74"/>
      <c r="B16" s="74" t="s">
        <v>398</v>
      </c>
      <c r="C16" s="76">
        <v>0.0325</v>
      </c>
      <c r="D16" s="76">
        <v>0.0325</v>
      </c>
      <c r="E16" s="75"/>
      <c r="F16" s="75"/>
      <c r="G16" s="75"/>
      <c r="H16" s="75"/>
      <c r="I16" s="75"/>
      <c r="J16" s="75"/>
      <c r="K16" s="75"/>
      <c r="L16" s="76">
        <v>0.0325</v>
      </c>
      <c r="M16" s="76">
        <v>0.0325</v>
      </c>
      <c r="N16" s="75"/>
    </row>
    <row r="17" s="28" customFormat="1" ht="18" customHeight="1" spans="1:14">
      <c r="A17" s="74" t="s">
        <v>404</v>
      </c>
      <c r="B17" s="74" t="s">
        <v>397</v>
      </c>
      <c r="C17" s="75">
        <v>1</v>
      </c>
      <c r="D17" s="75">
        <v>1</v>
      </c>
      <c r="E17" s="75"/>
      <c r="F17" s="75">
        <v>1</v>
      </c>
      <c r="G17" s="75">
        <v>1</v>
      </c>
      <c r="H17" s="75"/>
      <c r="I17" s="75"/>
      <c r="J17" s="75"/>
      <c r="K17" s="75"/>
      <c r="L17" s="76"/>
      <c r="M17" s="75"/>
      <c r="N17" s="75"/>
    </row>
    <row r="18" s="28" customFormat="1" ht="18" customHeight="1" spans="1:14">
      <c r="A18" s="74"/>
      <c r="B18" s="74" t="s">
        <v>398</v>
      </c>
      <c r="C18" s="76">
        <v>0.0339</v>
      </c>
      <c r="D18" s="76">
        <v>0.0339</v>
      </c>
      <c r="E18" s="75"/>
      <c r="F18" s="76">
        <v>0.0339</v>
      </c>
      <c r="G18" s="76">
        <v>0.0339</v>
      </c>
      <c r="H18" s="75"/>
      <c r="I18" s="75"/>
      <c r="J18" s="75"/>
      <c r="K18" s="75"/>
      <c r="L18" s="75"/>
      <c r="M18" s="75"/>
      <c r="N18" s="75"/>
    </row>
    <row r="19" s="28" customFormat="1" ht="18" customHeight="1" spans="1:14">
      <c r="A19" s="74" t="s">
        <v>405</v>
      </c>
      <c r="B19" s="74" t="s">
        <v>397</v>
      </c>
      <c r="C19" s="75">
        <v>0.1</v>
      </c>
      <c r="D19" s="75"/>
      <c r="E19" s="75">
        <v>0.1</v>
      </c>
      <c r="F19" s="75">
        <v>0.1</v>
      </c>
      <c r="G19" s="76"/>
      <c r="H19" s="75">
        <v>0.1</v>
      </c>
      <c r="I19" s="75"/>
      <c r="J19" s="75"/>
      <c r="K19" s="75"/>
      <c r="L19" s="75"/>
      <c r="M19" s="75"/>
      <c r="N19" s="75"/>
    </row>
    <row r="20" s="28" customFormat="1" ht="18" customHeight="1" spans="1:14">
      <c r="A20" s="74"/>
      <c r="B20" s="74" t="s">
        <v>398</v>
      </c>
      <c r="C20" s="76">
        <v>0.0374</v>
      </c>
      <c r="D20" s="76"/>
      <c r="E20" s="76">
        <v>0.0374</v>
      </c>
      <c r="F20" s="76">
        <v>0.0374</v>
      </c>
      <c r="G20" s="75"/>
      <c r="H20" s="76">
        <v>0.0374</v>
      </c>
      <c r="I20" s="75"/>
      <c r="J20" s="75"/>
      <c r="K20" s="75"/>
      <c r="L20" s="76"/>
      <c r="M20" s="76"/>
      <c r="N20" s="75"/>
    </row>
    <row r="21" s="28" customFormat="1" ht="18" customHeight="1" spans="1:14">
      <c r="A21" s="74" t="s">
        <v>406</v>
      </c>
      <c r="B21" s="74" t="s">
        <v>397</v>
      </c>
      <c r="C21" s="75">
        <v>0.2</v>
      </c>
      <c r="D21" s="75"/>
      <c r="E21" s="75">
        <v>0.2</v>
      </c>
      <c r="F21" s="75">
        <v>0.2</v>
      </c>
      <c r="G21" s="75"/>
      <c r="H21" s="75">
        <v>0.2</v>
      </c>
      <c r="I21" s="75"/>
      <c r="J21" s="75"/>
      <c r="K21" s="75"/>
      <c r="L21" s="75"/>
      <c r="M21" s="75"/>
      <c r="N21" s="75"/>
    </row>
    <row r="22" s="28" customFormat="1" ht="18" customHeight="1" spans="1:14">
      <c r="A22" s="74"/>
      <c r="B22" s="74" t="s">
        <v>398</v>
      </c>
      <c r="C22" s="76">
        <v>0.0386</v>
      </c>
      <c r="D22" s="76"/>
      <c r="E22" s="76">
        <v>0.0386</v>
      </c>
      <c r="F22" s="76">
        <v>0.0386</v>
      </c>
      <c r="G22" s="76"/>
      <c r="H22" s="76">
        <v>0.0386</v>
      </c>
      <c r="I22" s="75"/>
      <c r="J22" s="75"/>
      <c r="K22" s="75"/>
      <c r="L22" s="76"/>
      <c r="M22" s="76"/>
      <c r="N22" s="75"/>
    </row>
    <row r="23" s="28" customFormat="1" ht="18" customHeight="1" spans="1:14">
      <c r="A23" s="74" t="s">
        <v>407</v>
      </c>
      <c r="B23" s="74" t="s">
        <v>397</v>
      </c>
      <c r="C23" s="75"/>
      <c r="D23" s="75"/>
      <c r="E23" s="75"/>
      <c r="F23" s="75"/>
      <c r="G23" s="75"/>
      <c r="H23" s="75"/>
      <c r="I23" s="75"/>
      <c r="J23" s="75"/>
      <c r="K23" s="75"/>
      <c r="L23" s="75"/>
      <c r="M23" s="75"/>
      <c r="N23" s="75"/>
    </row>
    <row r="24" s="28" customFormat="1" ht="18" customHeight="1" spans="1:14">
      <c r="A24" s="74"/>
      <c r="B24" s="74" t="s">
        <v>398</v>
      </c>
      <c r="C24" s="75"/>
      <c r="D24" s="75"/>
      <c r="E24" s="75"/>
      <c r="F24" s="75"/>
      <c r="G24" s="75"/>
      <c r="H24" s="75"/>
      <c r="I24" s="75"/>
      <c r="J24" s="75"/>
      <c r="K24" s="75"/>
      <c r="L24" s="75"/>
      <c r="M24" s="75"/>
      <c r="N24" s="75"/>
    </row>
    <row r="25" s="28" customFormat="1" ht="18" customHeight="1" spans="1:14">
      <c r="A25" s="74" t="s">
        <v>408</v>
      </c>
      <c r="B25" s="74" t="s">
        <v>397</v>
      </c>
      <c r="C25" s="75"/>
      <c r="D25" s="75"/>
      <c r="E25" s="75"/>
      <c r="F25" s="75"/>
      <c r="G25" s="75"/>
      <c r="H25" s="75"/>
      <c r="I25" s="75"/>
      <c r="J25" s="75"/>
      <c r="K25" s="75"/>
      <c r="L25" s="75"/>
      <c r="M25" s="75"/>
      <c r="N25" s="75"/>
    </row>
    <row r="26" s="28" customFormat="1" ht="18" customHeight="1" spans="1:14">
      <c r="A26" s="74"/>
      <c r="B26" s="74" t="s">
        <v>398</v>
      </c>
      <c r="C26" s="76"/>
      <c r="D26" s="76"/>
      <c r="E26" s="76"/>
      <c r="F26" s="76"/>
      <c r="G26" s="76"/>
      <c r="H26" s="76"/>
      <c r="I26" s="76"/>
      <c r="J26" s="75"/>
      <c r="K26" s="75"/>
      <c r="L26" s="75"/>
      <c r="M26" s="75"/>
      <c r="N26" s="75"/>
    </row>
  </sheetData>
  <mergeCells count="20">
    <mergeCell ref="A1:N1"/>
    <mergeCell ref="A2:B2"/>
    <mergeCell ref="J2:K2"/>
    <mergeCell ref="M2:N2"/>
    <mergeCell ref="C3:E3"/>
    <mergeCell ref="F3:H3"/>
    <mergeCell ref="I3:K3"/>
    <mergeCell ref="L3:N3"/>
    <mergeCell ref="A5:A6"/>
    <mergeCell ref="A7:A8"/>
    <mergeCell ref="A9:A10"/>
    <mergeCell ref="A11:A12"/>
    <mergeCell ref="A13:A14"/>
    <mergeCell ref="A15:A16"/>
    <mergeCell ref="A17:A18"/>
    <mergeCell ref="A19:A20"/>
    <mergeCell ref="A21:A22"/>
    <mergeCell ref="A23:A24"/>
    <mergeCell ref="A25:A26"/>
    <mergeCell ref="A3:B4"/>
  </mergeCells>
  <pageMargins left="0.75" right="0.75" top="1" bottom="1" header="0.5" footer="0.5"/>
  <pageSetup paperSize="9" orientation="portrait"/>
  <headerFooter/>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7"/>
  <sheetViews>
    <sheetView workbookViewId="0">
      <selection activeCell="A2" sqref="A2:B2"/>
    </sheetView>
  </sheetViews>
  <sheetFormatPr defaultColWidth="10" defaultRowHeight="13.5" outlineLevelRow="6" outlineLevelCol="7"/>
  <cols>
    <col min="1" max="1" width="6" style="28" customWidth="1"/>
    <col min="2" max="2" width="10" style="28"/>
    <col min="3" max="3" width="20.5" style="28" customWidth="1"/>
    <col min="4" max="4" width="42.75" style="28" customWidth="1"/>
    <col min="5" max="5" width="20.6333333333333" style="28" customWidth="1"/>
    <col min="6" max="8" width="11.6333333333333" style="28" customWidth="1"/>
    <col min="9" max="9" width="9.76666666666667" style="28" customWidth="1"/>
    <col min="10" max="16384" width="10" style="28"/>
  </cols>
  <sheetData>
    <row r="1" s="28" customFormat="1" ht="35" customHeight="1" spans="1:8">
      <c r="A1" s="30" t="s">
        <v>409</v>
      </c>
      <c r="B1" s="30"/>
      <c r="C1" s="30"/>
      <c r="D1" s="30"/>
      <c r="E1" s="30"/>
      <c r="F1" s="30"/>
      <c r="G1" s="30"/>
      <c r="H1" s="30"/>
    </row>
    <row r="2" s="28" customFormat="1" ht="25" customHeight="1" spans="1:8">
      <c r="A2" s="53" t="s">
        <v>410</v>
      </c>
      <c r="B2" s="53"/>
      <c r="D2" s="31"/>
      <c r="E2" s="31"/>
      <c r="F2" s="31"/>
      <c r="H2" s="39" t="s">
        <v>355</v>
      </c>
    </row>
    <row r="3" s="28" customFormat="1" ht="25" customHeight="1" spans="1:8">
      <c r="A3" s="9" t="s">
        <v>411</v>
      </c>
      <c r="B3" s="9" t="s">
        <v>412</v>
      </c>
      <c r="C3" s="9" t="s">
        <v>413</v>
      </c>
      <c r="D3" s="9" t="s">
        <v>220</v>
      </c>
      <c r="E3" s="9" t="s">
        <v>414</v>
      </c>
      <c r="F3" s="9" t="s">
        <v>415</v>
      </c>
      <c r="G3" s="9" t="s">
        <v>416</v>
      </c>
      <c r="H3" s="9" t="s">
        <v>417</v>
      </c>
    </row>
    <row r="4" s="28" customFormat="1" ht="27" spans="1:8">
      <c r="A4" s="66">
        <v>1</v>
      </c>
      <c r="B4" s="66">
        <v>650205</v>
      </c>
      <c r="C4" s="67" t="s">
        <v>418</v>
      </c>
      <c r="D4" s="68" t="s">
        <v>419</v>
      </c>
      <c r="E4" s="69" t="s">
        <v>420</v>
      </c>
      <c r="F4" s="69" t="s">
        <v>388</v>
      </c>
      <c r="G4" s="70">
        <v>1</v>
      </c>
      <c r="H4" s="70">
        <v>1</v>
      </c>
    </row>
    <row r="5" s="28" customFormat="1" ht="27" spans="1:8">
      <c r="A5" s="66">
        <v>2</v>
      </c>
      <c r="B5" s="66">
        <v>650205</v>
      </c>
      <c r="C5" s="67" t="s">
        <v>418</v>
      </c>
      <c r="D5" s="68" t="s">
        <v>421</v>
      </c>
      <c r="E5" s="69" t="s">
        <v>422</v>
      </c>
      <c r="F5" s="69" t="s">
        <v>423</v>
      </c>
      <c r="G5" s="70">
        <v>0.1</v>
      </c>
      <c r="H5" s="70">
        <v>0.1</v>
      </c>
    </row>
    <row r="6" s="28" customFormat="1" ht="28.5" spans="1:8">
      <c r="A6" s="66">
        <v>3</v>
      </c>
      <c r="B6" s="66">
        <v>650205</v>
      </c>
      <c r="C6" s="67" t="s">
        <v>418</v>
      </c>
      <c r="D6" s="68" t="s">
        <v>424</v>
      </c>
      <c r="E6" s="69" t="s">
        <v>425</v>
      </c>
      <c r="F6" s="69" t="s">
        <v>423</v>
      </c>
      <c r="G6" s="70">
        <v>0.2</v>
      </c>
      <c r="H6" s="70">
        <v>0.2</v>
      </c>
    </row>
    <row r="7" s="28" customFormat="1" ht="29" customHeight="1" spans="1:8">
      <c r="A7" s="38" t="s">
        <v>426</v>
      </c>
      <c r="B7" s="38"/>
      <c r="C7" s="38"/>
      <c r="D7" s="38"/>
      <c r="E7" s="38"/>
      <c r="F7" s="38"/>
      <c r="G7" s="38"/>
      <c r="H7" s="38"/>
    </row>
  </sheetData>
  <mergeCells count="4">
    <mergeCell ref="A1:H1"/>
    <mergeCell ref="A2:B2"/>
    <mergeCell ref="D2:E2"/>
    <mergeCell ref="A7:H7"/>
  </mergeCells>
  <pageMargins left="0.75" right="0.75" top="1" bottom="1" header="0.5" footer="0.5"/>
  <pageSetup paperSize="9" orientation="portrait"/>
  <headerFooter/>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7"/>
  <sheetViews>
    <sheetView topLeftCell="C4" workbookViewId="0">
      <selection activeCell="C4" sqref="$A4:$XFD4"/>
    </sheetView>
  </sheetViews>
  <sheetFormatPr defaultColWidth="10" defaultRowHeight="13.5" outlineLevelCol="4"/>
  <cols>
    <col min="1" max="2" width="9" style="43" hidden="1"/>
    <col min="3" max="3" width="28.625" style="43" customWidth="1"/>
    <col min="4" max="5" width="18.625" style="43" customWidth="1"/>
    <col min="6" max="16384" width="10" style="43"/>
  </cols>
  <sheetData>
    <row r="1" s="43" customFormat="1" ht="22.5" hidden="1" spans="1:3">
      <c r="A1" s="57">
        <v>0</v>
      </c>
      <c r="B1" s="57" t="s">
        <v>427</v>
      </c>
      <c r="C1" s="57" t="s">
        <v>346</v>
      </c>
    </row>
    <row r="2" s="43" customFormat="1" ht="22.5" hidden="1" spans="1:5">
      <c r="A2" s="57">
        <v>0</v>
      </c>
      <c r="B2" s="57" t="s">
        <v>348</v>
      </c>
      <c r="C2" s="57" t="s">
        <v>428</v>
      </c>
      <c r="D2" s="57"/>
      <c r="E2" s="57"/>
    </row>
    <row r="3" s="43" customFormat="1" hidden="1" spans="1:5">
      <c r="A3" s="57">
        <v>0</v>
      </c>
      <c r="B3" s="57" t="s">
        <v>429</v>
      </c>
      <c r="C3" s="57" t="s">
        <v>430</v>
      </c>
      <c r="D3" s="57"/>
      <c r="E3" s="57"/>
    </row>
    <row r="4" s="43" customFormat="1" ht="37" customHeight="1" spans="1:5">
      <c r="A4" s="57">
        <v>0</v>
      </c>
      <c r="C4" s="58" t="s">
        <v>431</v>
      </c>
      <c r="D4" s="58"/>
      <c r="E4" s="58"/>
    </row>
    <row r="5" s="43" customFormat="1" ht="25" customHeight="1" spans="1:5">
      <c r="A5" s="57">
        <v>0</v>
      </c>
      <c r="C5" s="43" t="s">
        <v>432</v>
      </c>
      <c r="E5" s="39" t="s">
        <v>355</v>
      </c>
    </row>
    <row r="6" s="43" customFormat="1" ht="25" customHeight="1" spans="1:5">
      <c r="A6" s="57">
        <v>0</v>
      </c>
      <c r="C6" s="59" t="s">
        <v>433</v>
      </c>
      <c r="D6" s="60" t="s">
        <v>434</v>
      </c>
      <c r="E6" s="60" t="s">
        <v>435</v>
      </c>
    </row>
    <row r="7" s="43" customFormat="1" ht="25" customHeight="1" spans="1:5">
      <c r="A7" s="57" t="s">
        <v>360</v>
      </c>
      <c r="B7" s="57" t="s">
        <v>436</v>
      </c>
      <c r="C7" s="61" t="s">
        <v>437</v>
      </c>
      <c r="D7" s="62">
        <v>1.9</v>
      </c>
      <c r="E7" s="62">
        <v>1.9</v>
      </c>
    </row>
    <row r="8" s="43" customFormat="1" ht="25" customHeight="1" spans="1:5">
      <c r="A8" s="57" t="s">
        <v>360</v>
      </c>
      <c r="B8" s="57" t="s">
        <v>438</v>
      </c>
      <c r="C8" s="61" t="s">
        <v>439</v>
      </c>
      <c r="D8" s="62">
        <v>1.6</v>
      </c>
      <c r="E8" s="62">
        <v>1.6</v>
      </c>
    </row>
    <row r="9" s="43" customFormat="1" ht="25" customHeight="1" spans="1:5">
      <c r="A9" s="57" t="s">
        <v>360</v>
      </c>
      <c r="B9" s="57" t="s">
        <v>440</v>
      </c>
      <c r="C9" s="61" t="s">
        <v>441</v>
      </c>
      <c r="D9" s="62">
        <v>0.6</v>
      </c>
      <c r="E9" s="62">
        <v>0.6</v>
      </c>
    </row>
    <row r="10" s="43" customFormat="1" ht="25" customHeight="1" spans="1:5">
      <c r="A10" s="57" t="s">
        <v>360</v>
      </c>
      <c r="B10" s="57" t="s">
        <v>442</v>
      </c>
      <c r="C10" s="61" t="s">
        <v>443</v>
      </c>
      <c r="D10" s="62">
        <v>0.3</v>
      </c>
      <c r="E10" s="62">
        <v>0.3</v>
      </c>
    </row>
    <row r="11" s="43" customFormat="1" ht="25" customHeight="1" spans="1:5">
      <c r="A11" s="57" t="s">
        <v>360</v>
      </c>
      <c r="B11" s="57" t="s">
        <v>444</v>
      </c>
      <c r="C11" s="61" t="s">
        <v>441</v>
      </c>
      <c r="D11" s="62">
        <v>0</v>
      </c>
      <c r="E11" s="62">
        <v>0</v>
      </c>
    </row>
    <row r="12" s="43" customFormat="1" ht="25" customHeight="1" spans="1:5">
      <c r="A12" s="57" t="s">
        <v>360</v>
      </c>
      <c r="B12" s="57" t="s">
        <v>445</v>
      </c>
      <c r="C12" s="61" t="s">
        <v>446</v>
      </c>
      <c r="D12" s="62">
        <v>0.88</v>
      </c>
      <c r="E12" s="62">
        <v>0.88</v>
      </c>
    </row>
    <row r="13" s="43" customFormat="1" ht="25" customHeight="1" spans="1:5">
      <c r="A13" s="57" t="s">
        <v>360</v>
      </c>
      <c r="B13" s="57" t="s">
        <v>447</v>
      </c>
      <c r="C13" s="61" t="s">
        <v>439</v>
      </c>
      <c r="D13" s="62">
        <v>0.88</v>
      </c>
      <c r="E13" s="62">
        <v>0.88</v>
      </c>
    </row>
    <row r="14" s="43" customFormat="1" ht="25" customHeight="1" spans="1:5">
      <c r="A14" s="57" t="s">
        <v>360</v>
      </c>
      <c r="B14" s="57" t="s">
        <v>448</v>
      </c>
      <c r="C14" s="61" t="s">
        <v>443</v>
      </c>
      <c r="D14" s="62">
        <v>0</v>
      </c>
      <c r="E14" s="62">
        <v>0</v>
      </c>
    </row>
    <row r="15" s="43" customFormat="1" ht="25" customHeight="1" spans="1:5">
      <c r="A15" s="57" t="s">
        <v>360</v>
      </c>
      <c r="B15" s="57" t="s">
        <v>449</v>
      </c>
      <c r="C15" s="61" t="s">
        <v>450</v>
      </c>
      <c r="D15" s="62">
        <v>0.55</v>
      </c>
      <c r="E15" s="62">
        <v>0.55</v>
      </c>
    </row>
    <row r="16" s="43" customFormat="1" ht="25" customHeight="1" spans="1:5">
      <c r="A16" s="57" t="s">
        <v>360</v>
      </c>
      <c r="B16" s="57" t="s">
        <v>451</v>
      </c>
      <c r="C16" s="61" t="s">
        <v>439</v>
      </c>
      <c r="D16" s="62">
        <v>0.15</v>
      </c>
      <c r="E16" s="62">
        <v>0.15</v>
      </c>
    </row>
    <row r="17" s="43" customFormat="1" ht="25" customHeight="1" spans="1:5">
      <c r="A17" s="57" t="s">
        <v>360</v>
      </c>
      <c r="B17" s="57" t="s">
        <v>452</v>
      </c>
      <c r="C17" s="61" t="s">
        <v>443</v>
      </c>
      <c r="D17" s="62">
        <v>0.4</v>
      </c>
      <c r="E17" s="62">
        <v>0.4</v>
      </c>
    </row>
    <row r="18" s="43" customFormat="1" ht="25" customHeight="1" spans="1:5">
      <c r="A18" s="57" t="s">
        <v>360</v>
      </c>
      <c r="B18" s="57" t="s">
        <v>453</v>
      </c>
      <c r="C18" s="61" t="s">
        <v>454</v>
      </c>
      <c r="D18" s="62">
        <v>0</v>
      </c>
      <c r="E18" s="62">
        <v>0</v>
      </c>
    </row>
    <row r="19" s="43" customFormat="1" ht="25" customHeight="1" spans="1:5">
      <c r="A19" s="57" t="s">
        <v>360</v>
      </c>
      <c r="B19" s="57" t="s">
        <v>455</v>
      </c>
      <c r="C19" s="61" t="s">
        <v>439</v>
      </c>
      <c r="D19" s="62">
        <v>0</v>
      </c>
      <c r="E19" s="62">
        <v>0</v>
      </c>
    </row>
    <row r="20" s="43" customFormat="1" ht="25" customHeight="1" spans="1:5">
      <c r="A20" s="57" t="s">
        <v>360</v>
      </c>
      <c r="B20" s="57" t="s">
        <v>456</v>
      </c>
      <c r="C20" s="61" t="s">
        <v>457</v>
      </c>
      <c r="D20" s="62">
        <v>0</v>
      </c>
      <c r="E20" s="62">
        <v>0</v>
      </c>
    </row>
    <row r="21" s="43" customFormat="1" ht="25" customHeight="1" spans="1:5">
      <c r="A21" s="57" t="s">
        <v>360</v>
      </c>
      <c r="B21" s="57" t="s">
        <v>458</v>
      </c>
      <c r="C21" s="61" t="s">
        <v>459</v>
      </c>
      <c r="D21" s="62">
        <v>0</v>
      </c>
      <c r="E21" s="62">
        <v>0</v>
      </c>
    </row>
    <row r="22" s="43" customFormat="1" ht="25" customHeight="1" spans="1:5">
      <c r="A22" s="57" t="s">
        <v>360</v>
      </c>
      <c r="B22" s="57" t="s">
        <v>460</v>
      </c>
      <c r="C22" s="61" t="s">
        <v>443</v>
      </c>
      <c r="D22" s="62">
        <v>0</v>
      </c>
      <c r="E22" s="62">
        <v>0</v>
      </c>
    </row>
    <row r="23" s="43" customFormat="1" ht="25" customHeight="1" spans="1:5">
      <c r="A23" s="57" t="s">
        <v>360</v>
      </c>
      <c r="B23" s="57" t="s">
        <v>461</v>
      </c>
      <c r="C23" s="61" t="s">
        <v>457</v>
      </c>
      <c r="D23" s="62">
        <v>0</v>
      </c>
      <c r="E23" s="62">
        <v>0</v>
      </c>
    </row>
    <row r="24" s="43" customFormat="1" ht="25" customHeight="1" spans="1:5">
      <c r="A24" s="57" t="s">
        <v>360</v>
      </c>
      <c r="B24" s="57" t="s">
        <v>462</v>
      </c>
      <c r="C24" s="61" t="s">
        <v>459</v>
      </c>
      <c r="D24" s="63">
        <v>0</v>
      </c>
      <c r="E24" s="63">
        <v>0</v>
      </c>
    </row>
    <row r="25" s="43" customFormat="1" ht="25" customHeight="1" spans="1:5">
      <c r="A25" s="57" t="s">
        <v>360</v>
      </c>
      <c r="B25" s="57" t="s">
        <v>463</v>
      </c>
      <c r="C25" s="64" t="s">
        <v>464</v>
      </c>
      <c r="D25" s="65">
        <v>0.59</v>
      </c>
      <c r="E25" s="65">
        <v>0.59</v>
      </c>
    </row>
    <row r="26" s="43" customFormat="1" ht="25" customHeight="1" spans="1:5">
      <c r="A26" s="57" t="s">
        <v>360</v>
      </c>
      <c r="B26" s="57" t="s">
        <v>465</v>
      </c>
      <c r="C26" s="64" t="s">
        <v>439</v>
      </c>
      <c r="D26" s="65">
        <v>0.16</v>
      </c>
      <c r="E26" s="65">
        <v>0.16</v>
      </c>
    </row>
    <row r="27" s="43" customFormat="1" ht="25" customHeight="1" spans="1:5">
      <c r="A27" s="57" t="s">
        <v>360</v>
      </c>
      <c r="B27" s="57" t="s">
        <v>466</v>
      </c>
      <c r="C27" s="64" t="s">
        <v>443</v>
      </c>
      <c r="D27" s="65">
        <v>0.43</v>
      </c>
      <c r="E27" s="65">
        <v>0.43</v>
      </c>
    </row>
  </sheetData>
  <mergeCells count="1">
    <mergeCell ref="C4:E4"/>
  </mergeCells>
  <pageMargins left="0.75" right="0.75" top="1" bottom="1" header="0.5" footer="0.5"/>
  <pageSetup paperSize="9" orientation="portrait"/>
  <headerFooter/>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2"/>
  <sheetViews>
    <sheetView workbookViewId="0">
      <selection activeCell="D3" sqref="D3"/>
    </sheetView>
  </sheetViews>
  <sheetFormatPr defaultColWidth="10" defaultRowHeight="13.5"/>
  <cols>
    <col min="1" max="1" width="6.25" style="28" customWidth="1"/>
    <col min="2" max="2" width="7.38333333333333" style="28" customWidth="1"/>
    <col min="3" max="3" width="10.8916666666667" style="28" customWidth="1"/>
    <col min="4" max="4" width="39" style="28" customWidth="1"/>
    <col min="5" max="5" width="13" style="28" customWidth="1"/>
    <col min="6" max="7" width="11.6333333333333" style="28" customWidth="1"/>
    <col min="8" max="8" width="12.5" style="29" customWidth="1"/>
    <col min="9" max="9" width="5.5" style="29" customWidth="1"/>
    <col min="10" max="10" width="6" style="29" customWidth="1"/>
    <col min="11" max="11" width="10.8833333333333" style="29" customWidth="1"/>
    <col min="12" max="16384" width="10" style="28"/>
  </cols>
  <sheetData>
    <row r="1" s="28" customFormat="1" ht="35" customHeight="1" spans="1:11">
      <c r="A1" s="30" t="s">
        <v>467</v>
      </c>
      <c r="B1" s="30"/>
      <c r="C1" s="30"/>
      <c r="D1" s="30"/>
      <c r="E1" s="30"/>
      <c r="F1" s="30"/>
      <c r="G1" s="30"/>
      <c r="H1" s="30"/>
      <c r="I1" s="30"/>
      <c r="J1" s="30"/>
      <c r="K1" s="30"/>
    </row>
    <row r="2" s="28" customFormat="1" ht="25" customHeight="1" spans="1:11">
      <c r="A2" s="53" t="s">
        <v>468</v>
      </c>
      <c r="B2" s="53"/>
      <c r="D2" s="31"/>
      <c r="E2" s="31"/>
      <c r="F2" s="31"/>
      <c r="G2" s="31"/>
      <c r="H2" s="29"/>
      <c r="I2" s="29"/>
      <c r="J2" s="29"/>
      <c r="K2" s="39" t="s">
        <v>355</v>
      </c>
    </row>
    <row r="3" s="28" customFormat="1" ht="37" customHeight="1" spans="1:11">
      <c r="A3" s="9" t="s">
        <v>411</v>
      </c>
      <c r="B3" s="9" t="s">
        <v>412</v>
      </c>
      <c r="C3" s="9" t="s">
        <v>413</v>
      </c>
      <c r="D3" s="9" t="s">
        <v>220</v>
      </c>
      <c r="E3" s="9" t="s">
        <v>469</v>
      </c>
      <c r="F3" s="9" t="s">
        <v>392</v>
      </c>
      <c r="G3" s="9" t="s">
        <v>416</v>
      </c>
      <c r="H3" s="32" t="s">
        <v>470</v>
      </c>
      <c r="I3" s="40" t="s">
        <v>471</v>
      </c>
      <c r="J3" s="32" t="s">
        <v>472</v>
      </c>
      <c r="K3" s="32" t="s">
        <v>473</v>
      </c>
    </row>
    <row r="4" s="28" customFormat="1" ht="20" customHeight="1" spans="1:11">
      <c r="A4" s="33">
        <v>1</v>
      </c>
      <c r="B4" s="33">
        <v>650205</v>
      </c>
      <c r="C4" s="33" t="s">
        <v>418</v>
      </c>
      <c r="D4" s="34" t="s">
        <v>474</v>
      </c>
      <c r="E4" s="54" t="s">
        <v>420</v>
      </c>
      <c r="F4" s="54" t="s">
        <v>388</v>
      </c>
      <c r="G4" s="55">
        <v>0.4</v>
      </c>
      <c r="H4" s="37" t="s">
        <v>475</v>
      </c>
      <c r="I4" s="41">
        <v>10</v>
      </c>
      <c r="J4" s="56">
        <v>0.0306</v>
      </c>
      <c r="K4" s="37">
        <f>G4*I4*J4</f>
        <v>0.1224</v>
      </c>
    </row>
    <row r="5" s="28" customFormat="1" ht="20" customHeight="1" spans="1:11">
      <c r="A5" s="33">
        <v>2</v>
      </c>
      <c r="B5" s="33">
        <v>650205</v>
      </c>
      <c r="C5" s="33" t="s">
        <v>418</v>
      </c>
      <c r="D5" s="34" t="s">
        <v>476</v>
      </c>
      <c r="E5" s="35" t="s">
        <v>477</v>
      </c>
      <c r="F5" s="35" t="s">
        <v>389</v>
      </c>
      <c r="G5" s="36">
        <v>0.2</v>
      </c>
      <c r="H5" s="37" t="s">
        <v>475</v>
      </c>
      <c r="I5" s="41">
        <v>15</v>
      </c>
      <c r="J5" s="42">
        <v>0.0338</v>
      </c>
      <c r="K5" s="37">
        <f>G5*I5*J5</f>
        <v>0.1014</v>
      </c>
    </row>
    <row r="6" s="28" customFormat="1" ht="20" customHeight="1" spans="1:11">
      <c r="A6" s="33"/>
      <c r="B6" s="33"/>
      <c r="C6" s="33"/>
      <c r="D6" s="34"/>
      <c r="E6" s="36"/>
      <c r="F6" s="35"/>
      <c r="G6" s="36"/>
      <c r="H6" s="37"/>
      <c r="I6" s="37"/>
      <c r="J6" s="37"/>
      <c r="K6" s="37"/>
    </row>
    <row r="7" s="28" customFormat="1" ht="20" customHeight="1" spans="1:11">
      <c r="A7" s="33"/>
      <c r="B7" s="33"/>
      <c r="C7" s="33"/>
      <c r="D7" s="34"/>
      <c r="E7" s="36"/>
      <c r="F7" s="35"/>
      <c r="G7" s="36"/>
      <c r="H7" s="37"/>
      <c r="I7" s="37"/>
      <c r="J7" s="37"/>
      <c r="K7" s="37"/>
    </row>
    <row r="8" s="28" customFormat="1" ht="20" customHeight="1" spans="1:11">
      <c r="A8" s="33"/>
      <c r="B8" s="33"/>
      <c r="C8" s="33"/>
      <c r="D8" s="34"/>
      <c r="E8" s="36"/>
      <c r="F8" s="35"/>
      <c r="G8" s="36"/>
      <c r="H8" s="37"/>
      <c r="I8" s="37"/>
      <c r="J8" s="37"/>
      <c r="K8" s="37"/>
    </row>
    <row r="9" s="28" customFormat="1" ht="20" customHeight="1" spans="1:11">
      <c r="A9" s="33"/>
      <c r="B9" s="33"/>
      <c r="C9" s="33"/>
      <c r="D9" s="34"/>
      <c r="E9" s="36"/>
      <c r="F9" s="35"/>
      <c r="G9" s="36"/>
      <c r="H9" s="37"/>
      <c r="I9" s="37"/>
      <c r="J9" s="37"/>
      <c r="K9" s="37"/>
    </row>
    <row r="10" s="28" customFormat="1" ht="20" customHeight="1" spans="1:11">
      <c r="A10" s="33"/>
      <c r="B10" s="33"/>
      <c r="C10" s="33"/>
      <c r="D10" s="34"/>
      <c r="E10" s="36"/>
      <c r="F10" s="35"/>
      <c r="G10" s="36"/>
      <c r="H10" s="37"/>
      <c r="I10" s="37"/>
      <c r="J10" s="37"/>
      <c r="K10" s="37"/>
    </row>
    <row r="11" s="28" customFormat="1" ht="20" customHeight="1" spans="1:11">
      <c r="A11" s="33"/>
      <c r="B11" s="33"/>
      <c r="C11" s="33"/>
      <c r="D11" s="34"/>
      <c r="E11" s="36"/>
      <c r="F11" s="35"/>
      <c r="G11" s="36"/>
      <c r="H11" s="37"/>
      <c r="I11" s="37"/>
      <c r="J11" s="37"/>
      <c r="K11" s="37"/>
    </row>
    <row r="12" s="28" customFormat="1" ht="30" customHeight="1" spans="1:11">
      <c r="A12" s="38" t="s">
        <v>426</v>
      </c>
      <c r="B12" s="38"/>
      <c r="C12" s="38"/>
      <c r="D12" s="38"/>
      <c r="E12" s="38"/>
      <c r="F12" s="38"/>
      <c r="G12" s="38"/>
      <c r="H12" s="38"/>
      <c r="I12" s="38"/>
      <c r="J12" s="38"/>
      <c r="K12" s="38"/>
    </row>
  </sheetData>
  <mergeCells count="4">
    <mergeCell ref="A1:K1"/>
    <mergeCell ref="A2:B2"/>
    <mergeCell ref="D2:E2"/>
    <mergeCell ref="A12:K12"/>
  </mergeCells>
  <pageMargins left="0.75" right="0.75" top="1" bottom="1" header="0.5" footer="0.5"/>
  <pageSetup paperSize="9" orientation="portrait"/>
  <headerFooter/>
</worksheet>
</file>

<file path=xl/worksheets/sheet3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4"/>
  <sheetViews>
    <sheetView workbookViewId="0">
      <selection activeCell="A1" sqref="A1:E1"/>
    </sheetView>
  </sheetViews>
  <sheetFormatPr defaultColWidth="9" defaultRowHeight="14.25" outlineLevelRow="3" outlineLevelCol="4"/>
  <cols>
    <col min="1" max="1" width="17.125" customWidth="1"/>
    <col min="2" max="3" width="15.25" customWidth="1"/>
    <col min="4" max="4" width="18.875" customWidth="1"/>
    <col min="5" max="5" width="15.25" customWidth="1"/>
  </cols>
  <sheetData>
    <row r="1" s="43" customFormat="1" ht="37" customHeight="1" spans="1:5">
      <c r="A1" s="45" t="s">
        <v>478</v>
      </c>
      <c r="B1" s="45"/>
      <c r="C1" s="45"/>
      <c r="D1" s="45"/>
      <c r="E1" s="45"/>
    </row>
    <row r="2" ht="19" customHeight="1" spans="1:5">
      <c r="A2" s="46" t="s">
        <v>479</v>
      </c>
      <c r="B2" s="47"/>
      <c r="C2" s="47"/>
      <c r="D2" s="47"/>
      <c r="E2" s="48" t="s">
        <v>355</v>
      </c>
    </row>
    <row r="3" s="44" customFormat="1" ht="26" customHeight="1" spans="1:5">
      <c r="A3" s="49" t="s">
        <v>480</v>
      </c>
      <c r="B3" s="49" t="s">
        <v>481</v>
      </c>
      <c r="C3" s="49" t="s">
        <v>482</v>
      </c>
      <c r="D3" s="49" t="s">
        <v>483</v>
      </c>
      <c r="E3" s="49" t="s">
        <v>484</v>
      </c>
    </row>
    <row r="4" s="44" customFormat="1" ht="26" customHeight="1" spans="1:5">
      <c r="A4" s="50" t="s">
        <v>485</v>
      </c>
      <c r="B4" s="51">
        <v>0.6</v>
      </c>
      <c r="C4" s="51">
        <v>0.6</v>
      </c>
      <c r="D4" s="51">
        <v>0.41</v>
      </c>
      <c r="E4" s="52"/>
    </row>
  </sheetData>
  <mergeCells count="1">
    <mergeCell ref="A1:E1"/>
  </mergeCells>
  <pageMargins left="0.75" right="0.75" top="1" bottom="1" header="0.5" footer="0.5"/>
  <pageSetup paperSize="9" orientation="portrait"/>
  <headerFooter/>
</worksheet>
</file>

<file path=xl/worksheets/sheet3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1"/>
  <sheetViews>
    <sheetView workbookViewId="0">
      <selection activeCell="N19" sqref="N19"/>
    </sheetView>
  </sheetViews>
  <sheetFormatPr defaultColWidth="10" defaultRowHeight="13.5"/>
  <cols>
    <col min="1" max="1" width="6.25" style="28" customWidth="1"/>
    <col min="2" max="2" width="7.38333333333333" style="28" customWidth="1"/>
    <col min="3" max="3" width="10.8916666666667" style="28" customWidth="1"/>
    <col min="4" max="4" width="39" style="28" customWidth="1"/>
    <col min="5" max="5" width="13" style="28" customWidth="1"/>
    <col min="6" max="7" width="11.6333333333333" style="28" customWidth="1"/>
    <col min="8" max="8" width="12.5" style="29" customWidth="1"/>
    <col min="9" max="9" width="5.5" style="29" customWidth="1"/>
    <col min="10" max="10" width="6" style="29" customWidth="1"/>
    <col min="11" max="11" width="10.8833333333333" style="29" customWidth="1"/>
    <col min="12" max="16384" width="10" style="28"/>
  </cols>
  <sheetData>
    <row r="1" s="28" customFormat="1" ht="35" customHeight="1" spans="1:11">
      <c r="A1" s="30" t="s">
        <v>486</v>
      </c>
      <c r="B1" s="30"/>
      <c r="C1" s="30"/>
      <c r="D1" s="30"/>
      <c r="E1" s="30"/>
      <c r="F1" s="30"/>
      <c r="G1" s="30"/>
      <c r="H1" s="30"/>
      <c r="I1" s="30"/>
      <c r="J1" s="30"/>
      <c r="K1" s="30"/>
    </row>
    <row r="2" s="28" customFormat="1" ht="25" customHeight="1" spans="1:11">
      <c r="A2" s="28" t="s">
        <v>487</v>
      </c>
      <c r="D2" s="31"/>
      <c r="E2" s="31"/>
      <c r="F2" s="31"/>
      <c r="G2" s="31"/>
      <c r="H2" s="29"/>
      <c r="I2" s="29"/>
      <c r="J2" s="29"/>
      <c r="K2" s="39" t="s">
        <v>355</v>
      </c>
    </row>
    <row r="3" s="28" customFormat="1" ht="37" customHeight="1" spans="1:11">
      <c r="A3" s="9" t="s">
        <v>411</v>
      </c>
      <c r="B3" s="9" t="s">
        <v>412</v>
      </c>
      <c r="C3" s="9" t="s">
        <v>413</v>
      </c>
      <c r="D3" s="9" t="s">
        <v>220</v>
      </c>
      <c r="E3" s="9" t="s">
        <v>469</v>
      </c>
      <c r="F3" s="9" t="s">
        <v>392</v>
      </c>
      <c r="G3" s="9" t="s">
        <v>416</v>
      </c>
      <c r="H3" s="32" t="s">
        <v>470</v>
      </c>
      <c r="I3" s="40" t="s">
        <v>471</v>
      </c>
      <c r="J3" s="32" t="s">
        <v>472</v>
      </c>
      <c r="K3" s="32" t="s">
        <v>473</v>
      </c>
    </row>
    <row r="4" s="28" customFormat="1" ht="20" customHeight="1" spans="1:11">
      <c r="A4" s="33">
        <v>1</v>
      </c>
      <c r="B4" s="33">
        <v>650205</v>
      </c>
      <c r="C4" s="33" t="s">
        <v>418</v>
      </c>
      <c r="D4" s="34" t="s">
        <v>476</v>
      </c>
      <c r="E4" s="35" t="s">
        <v>477</v>
      </c>
      <c r="F4" s="35" t="s">
        <v>389</v>
      </c>
      <c r="G4" s="36">
        <v>0.2</v>
      </c>
      <c r="H4" s="37" t="s">
        <v>475</v>
      </c>
      <c r="I4" s="41">
        <v>15</v>
      </c>
      <c r="J4" s="42">
        <v>0.0338</v>
      </c>
      <c r="K4" s="37">
        <f>G4*I4*J4</f>
        <v>0.1014</v>
      </c>
    </row>
    <row r="5" s="28" customFormat="1" ht="20" customHeight="1" spans="1:11">
      <c r="A5" s="33"/>
      <c r="B5" s="33"/>
      <c r="C5" s="33"/>
      <c r="D5" s="34"/>
      <c r="E5" s="36"/>
      <c r="F5" s="35"/>
      <c r="G5" s="36"/>
      <c r="H5" s="37"/>
      <c r="I5" s="37"/>
      <c r="J5" s="37"/>
      <c r="K5" s="37"/>
    </row>
    <row r="6" s="28" customFormat="1" ht="20" customHeight="1" spans="1:11">
      <c r="A6" s="33"/>
      <c r="B6" s="33"/>
      <c r="C6" s="33"/>
      <c r="D6" s="34"/>
      <c r="E6" s="36"/>
      <c r="F6" s="35"/>
      <c r="G6" s="36"/>
      <c r="H6" s="37"/>
      <c r="I6" s="37"/>
      <c r="J6" s="37"/>
      <c r="K6" s="37"/>
    </row>
    <row r="7" s="28" customFormat="1" ht="20" customHeight="1" spans="1:11">
      <c r="A7" s="33"/>
      <c r="B7" s="33"/>
      <c r="C7" s="33"/>
      <c r="D7" s="34"/>
      <c r="E7" s="36"/>
      <c r="F7" s="35"/>
      <c r="G7" s="36"/>
      <c r="H7" s="37"/>
      <c r="I7" s="37"/>
      <c r="J7" s="37"/>
      <c r="K7" s="37"/>
    </row>
    <row r="8" s="28" customFormat="1" ht="20" customHeight="1" spans="1:11">
      <c r="A8" s="33"/>
      <c r="B8" s="33"/>
      <c r="C8" s="33"/>
      <c r="D8" s="34"/>
      <c r="E8" s="36"/>
      <c r="F8" s="35"/>
      <c r="G8" s="36"/>
      <c r="H8" s="37"/>
      <c r="I8" s="37"/>
      <c r="J8" s="37"/>
      <c r="K8" s="37"/>
    </row>
    <row r="9" s="28" customFormat="1" ht="20" customHeight="1" spans="1:11">
      <c r="A9" s="33"/>
      <c r="B9" s="33"/>
      <c r="C9" s="33"/>
      <c r="D9" s="34"/>
      <c r="E9" s="36"/>
      <c r="F9" s="35"/>
      <c r="G9" s="36"/>
      <c r="H9" s="37"/>
      <c r="I9" s="37"/>
      <c r="J9" s="37"/>
      <c r="K9" s="37"/>
    </row>
    <row r="10" s="28" customFormat="1" ht="20" customHeight="1" spans="1:11">
      <c r="A10" s="33"/>
      <c r="B10" s="33"/>
      <c r="C10" s="33"/>
      <c r="D10" s="34"/>
      <c r="E10" s="36"/>
      <c r="F10" s="35"/>
      <c r="G10" s="36"/>
      <c r="H10" s="37"/>
      <c r="I10" s="37"/>
      <c r="J10" s="37"/>
      <c r="K10" s="37"/>
    </row>
    <row r="11" s="28" customFormat="1" ht="30" customHeight="1" spans="1:11">
      <c r="A11" s="38" t="s">
        <v>426</v>
      </c>
      <c r="B11" s="38"/>
      <c r="C11" s="38"/>
      <c r="D11" s="38"/>
      <c r="E11" s="38"/>
      <c r="F11" s="38"/>
      <c r="G11" s="38"/>
      <c r="H11" s="38"/>
      <c r="I11" s="38"/>
      <c r="J11" s="38"/>
      <c r="K11" s="38"/>
    </row>
  </sheetData>
  <mergeCells count="3">
    <mergeCell ref="A1:K1"/>
    <mergeCell ref="D2:E2"/>
    <mergeCell ref="A11:K11"/>
  </mergeCells>
  <pageMargins left="0.75" right="0.75" top="1" bottom="1" header="0.5" footer="0.5"/>
  <pageSetup paperSize="9" orientation="portrait"/>
  <headerFooter/>
</worksheet>
</file>

<file path=xl/worksheets/sheet3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248"/>
  <sheetViews>
    <sheetView showZeros="0" tabSelected="1" topLeftCell="A142" workbookViewId="0">
      <selection activeCell="L25" sqref="L25"/>
    </sheetView>
  </sheetViews>
  <sheetFormatPr defaultColWidth="9" defaultRowHeight="14.25" outlineLevelCol="2"/>
  <cols>
    <col min="1" max="1" width="9" style="4"/>
    <col min="2" max="2" width="44.5" style="2" customWidth="1"/>
    <col min="3" max="3" width="31.75" style="2" customWidth="1"/>
    <col min="4" max="4" width="11.875" style="2" customWidth="1"/>
    <col min="5" max="5" width="16.25" style="2" customWidth="1"/>
    <col min="6" max="16380" width="9" style="2"/>
    <col min="16381" max="16384" width="9" style="5"/>
  </cols>
  <sheetData>
    <row r="1" s="1" customFormat="1" ht="28" customHeight="1" spans="1:2">
      <c r="A1" s="6" t="s">
        <v>488</v>
      </c>
      <c r="B1" s="6"/>
    </row>
    <row r="2" s="2" customFormat="1" ht="38" customHeight="1" spans="1:3">
      <c r="A2" s="7" t="s">
        <v>489</v>
      </c>
      <c r="B2" s="8" t="s">
        <v>490</v>
      </c>
      <c r="C2" s="9" t="s">
        <v>397</v>
      </c>
    </row>
    <row r="3" s="2" customFormat="1" ht="13.5" spans="1:3">
      <c r="A3" s="10">
        <v>201</v>
      </c>
      <c r="B3" s="11" t="s">
        <v>491</v>
      </c>
      <c r="C3" s="12">
        <f>C4+C16+C25+C36+C47+C58+C69+C77+C86+C99+C108+C119+C131+C138+C146+C152+C159+C166+C173+C180+C187+C195+C201+C207+C214+C229</f>
        <v>16029</v>
      </c>
    </row>
    <row r="4" s="2" customFormat="1" ht="13.5" spans="1:3">
      <c r="A4" s="10">
        <v>20101</v>
      </c>
      <c r="B4" s="13" t="s">
        <v>492</v>
      </c>
      <c r="C4" s="12">
        <f>SUM(C5:C15)</f>
        <v>301</v>
      </c>
    </row>
    <row r="5" s="2" customFormat="1" ht="13.5" spans="1:3">
      <c r="A5" s="10">
        <v>2010101</v>
      </c>
      <c r="B5" s="13" t="s">
        <v>493</v>
      </c>
      <c r="C5" s="12">
        <v>237</v>
      </c>
    </row>
    <row r="6" s="2" customFormat="1" ht="13.5" spans="1:3">
      <c r="A6" s="10">
        <v>2010102</v>
      </c>
      <c r="B6" s="13" t="s">
        <v>494</v>
      </c>
      <c r="C6" s="12"/>
    </row>
    <row r="7" s="2" customFormat="1" ht="13.5" spans="1:3">
      <c r="A7" s="10">
        <v>2010103</v>
      </c>
      <c r="B7" s="14" t="s">
        <v>495</v>
      </c>
      <c r="C7" s="12"/>
    </row>
    <row r="8" s="2" customFormat="1" ht="13.5" spans="1:3">
      <c r="A8" s="10">
        <v>2010104</v>
      </c>
      <c r="B8" s="14" t="s">
        <v>496</v>
      </c>
      <c r="C8" s="12"/>
    </row>
    <row r="9" s="2" customFormat="1" ht="13.5" spans="1:3">
      <c r="A9" s="10">
        <v>2010105</v>
      </c>
      <c r="B9" s="14" t="s">
        <v>497</v>
      </c>
      <c r="C9" s="12"/>
    </row>
    <row r="10" s="2" customFormat="1" ht="13.5" spans="1:3">
      <c r="A10" s="10">
        <v>2010106</v>
      </c>
      <c r="B10" s="11" t="s">
        <v>498</v>
      </c>
      <c r="C10" s="12"/>
    </row>
    <row r="11" s="2" customFormat="1" ht="13.5" spans="1:3">
      <c r="A11" s="10">
        <v>2010107</v>
      </c>
      <c r="B11" s="11" t="s">
        <v>499</v>
      </c>
      <c r="C11" s="12"/>
    </row>
    <row r="12" s="2" customFormat="1" ht="13.5" spans="1:3">
      <c r="A12" s="10">
        <v>2010108</v>
      </c>
      <c r="B12" s="11" t="s">
        <v>500</v>
      </c>
      <c r="C12" s="12">
        <v>17</v>
      </c>
    </row>
    <row r="13" s="2" customFormat="1" ht="13.5" spans="1:3">
      <c r="A13" s="10">
        <v>2010109</v>
      </c>
      <c r="B13" s="11" t="s">
        <v>501</v>
      </c>
      <c r="C13" s="12"/>
    </row>
    <row r="14" s="2" customFormat="1" ht="13.5" spans="1:3">
      <c r="A14" s="10">
        <v>2010150</v>
      </c>
      <c r="B14" s="11" t="s">
        <v>502</v>
      </c>
      <c r="C14" s="12"/>
    </row>
    <row r="15" s="2" customFormat="1" ht="13.5" spans="1:3">
      <c r="A15" s="10">
        <v>2010199</v>
      </c>
      <c r="B15" s="11" t="s">
        <v>503</v>
      </c>
      <c r="C15" s="12">
        <v>47</v>
      </c>
    </row>
    <row r="16" s="2" customFormat="1" ht="13.5" spans="1:3">
      <c r="A16" s="10">
        <v>20102</v>
      </c>
      <c r="B16" s="13" t="s">
        <v>504</v>
      </c>
      <c r="C16" s="12">
        <f>SUM(C17:C24)</f>
        <v>206</v>
      </c>
    </row>
    <row r="17" s="2" customFormat="1" ht="13.5" spans="1:3">
      <c r="A17" s="10">
        <v>2010201</v>
      </c>
      <c r="B17" s="13" t="s">
        <v>493</v>
      </c>
      <c r="C17" s="12">
        <v>189</v>
      </c>
    </row>
    <row r="18" s="2" customFormat="1" ht="13.5" spans="1:3">
      <c r="A18" s="10">
        <v>2010202</v>
      </c>
      <c r="B18" s="13" t="s">
        <v>494</v>
      </c>
      <c r="C18" s="12">
        <v>1</v>
      </c>
    </row>
    <row r="19" s="2" customFormat="1" ht="13.5" spans="1:3">
      <c r="A19" s="10">
        <v>2010203</v>
      </c>
      <c r="B19" s="14" t="s">
        <v>495</v>
      </c>
      <c r="C19" s="12"/>
    </row>
    <row r="20" s="2" customFormat="1" ht="13.5" spans="1:3">
      <c r="A20" s="10">
        <v>2010204</v>
      </c>
      <c r="B20" s="14" t="s">
        <v>505</v>
      </c>
      <c r="C20" s="12"/>
    </row>
    <row r="21" s="2" customFormat="1" ht="13.5" spans="1:3">
      <c r="A21" s="10">
        <v>2010205</v>
      </c>
      <c r="B21" s="14" t="s">
        <v>506</v>
      </c>
      <c r="C21" s="12"/>
    </row>
    <row r="22" s="2" customFormat="1" ht="13.5" spans="1:3">
      <c r="A22" s="10">
        <v>2010206</v>
      </c>
      <c r="B22" s="14" t="s">
        <v>507</v>
      </c>
      <c r="C22" s="12"/>
    </row>
    <row r="23" s="2" customFormat="1" ht="13.5" spans="1:3">
      <c r="A23" s="10">
        <v>2010250</v>
      </c>
      <c r="B23" s="14" t="s">
        <v>502</v>
      </c>
      <c r="C23" s="12"/>
    </row>
    <row r="24" s="2" customFormat="1" ht="13.5" spans="1:3">
      <c r="A24" s="10">
        <v>2010299</v>
      </c>
      <c r="B24" s="14" t="s">
        <v>508</v>
      </c>
      <c r="C24" s="12">
        <v>16</v>
      </c>
    </row>
    <row r="25" s="2" customFormat="1" ht="13.5" spans="1:3">
      <c r="A25" s="10">
        <v>20103</v>
      </c>
      <c r="B25" s="13" t="s">
        <v>509</v>
      </c>
      <c r="C25" s="12">
        <f>SUM(C26:C35)</f>
        <v>7044</v>
      </c>
    </row>
    <row r="26" s="2" customFormat="1" ht="13.5" spans="1:3">
      <c r="A26" s="10">
        <v>2010301</v>
      </c>
      <c r="B26" s="13" t="s">
        <v>493</v>
      </c>
      <c r="C26" s="12">
        <v>2061</v>
      </c>
    </row>
    <row r="27" s="2" customFormat="1" ht="13.5" spans="1:3">
      <c r="A27" s="10">
        <v>2010302</v>
      </c>
      <c r="B27" s="13" t="s">
        <v>494</v>
      </c>
      <c r="C27" s="12">
        <v>142</v>
      </c>
    </row>
    <row r="28" s="2" customFormat="1" ht="13.5" spans="1:3">
      <c r="A28" s="10">
        <v>2010303</v>
      </c>
      <c r="B28" s="14" t="s">
        <v>495</v>
      </c>
      <c r="C28" s="12"/>
    </row>
    <row r="29" s="2" customFormat="1" ht="13.5" spans="1:3">
      <c r="A29" s="10">
        <v>2010304</v>
      </c>
      <c r="B29" s="14" t="s">
        <v>510</v>
      </c>
      <c r="C29" s="12"/>
    </row>
    <row r="30" s="2" customFormat="1" ht="13.5" spans="1:3">
      <c r="A30" s="10">
        <v>2010305</v>
      </c>
      <c r="B30" s="14" t="s">
        <v>511</v>
      </c>
      <c r="C30" s="12"/>
    </row>
    <row r="31" s="2" customFormat="1" ht="13.5" spans="1:3">
      <c r="A31" s="10">
        <v>2010306</v>
      </c>
      <c r="B31" s="15" t="s">
        <v>512</v>
      </c>
      <c r="C31" s="12"/>
    </row>
    <row r="32" s="2" customFormat="1" ht="13.5" spans="1:3">
      <c r="A32" s="10">
        <v>2010308</v>
      </c>
      <c r="B32" s="13" t="s">
        <v>513</v>
      </c>
      <c r="C32" s="12">
        <v>2</v>
      </c>
    </row>
    <row r="33" s="2" customFormat="1" ht="13.5" spans="1:3">
      <c r="A33" s="10">
        <v>2010309</v>
      </c>
      <c r="B33" s="14" t="s">
        <v>514</v>
      </c>
      <c r="C33" s="12"/>
    </row>
    <row r="34" s="2" customFormat="1" ht="13.5" spans="1:3">
      <c r="A34" s="10">
        <v>2010350</v>
      </c>
      <c r="B34" s="14" t="s">
        <v>502</v>
      </c>
      <c r="C34" s="12">
        <v>2797</v>
      </c>
    </row>
    <row r="35" s="2" customFormat="1" ht="13.5" spans="1:3">
      <c r="A35" s="10">
        <v>2010399</v>
      </c>
      <c r="B35" s="14" t="s">
        <v>515</v>
      </c>
      <c r="C35" s="12">
        <v>2042</v>
      </c>
    </row>
    <row r="36" s="2" customFormat="1" ht="13.5" spans="1:3">
      <c r="A36" s="10">
        <v>20104</v>
      </c>
      <c r="B36" s="13" t="s">
        <v>516</v>
      </c>
      <c r="C36" s="12">
        <f>SUM(C37:C46)</f>
        <v>840</v>
      </c>
    </row>
    <row r="37" s="2" customFormat="1" ht="13.5" spans="1:3">
      <c r="A37" s="10">
        <v>2010401</v>
      </c>
      <c r="B37" s="13" t="s">
        <v>493</v>
      </c>
      <c r="C37" s="12">
        <v>72</v>
      </c>
    </row>
    <row r="38" s="2" customFormat="1" ht="13.5" spans="1:3">
      <c r="A38" s="10">
        <v>2010402</v>
      </c>
      <c r="B38" s="13" t="s">
        <v>494</v>
      </c>
      <c r="C38" s="12"/>
    </row>
    <row r="39" s="2" customFormat="1" ht="13.5" spans="1:3">
      <c r="A39" s="10">
        <v>2010403</v>
      </c>
      <c r="B39" s="14" t="s">
        <v>495</v>
      </c>
      <c r="C39" s="12"/>
    </row>
    <row r="40" s="2" customFormat="1" ht="13.5" spans="1:3">
      <c r="A40" s="10">
        <v>2010404</v>
      </c>
      <c r="B40" s="14" t="s">
        <v>517</v>
      </c>
      <c r="C40" s="12"/>
    </row>
    <row r="41" s="2" customFormat="1" ht="13.5" spans="1:3">
      <c r="A41" s="10">
        <v>2010405</v>
      </c>
      <c r="B41" s="14" t="s">
        <v>518</v>
      </c>
      <c r="C41" s="12"/>
    </row>
    <row r="42" s="2" customFormat="1" ht="13.5" spans="1:3">
      <c r="A42" s="10">
        <v>2010406</v>
      </c>
      <c r="B42" s="13" t="s">
        <v>519</v>
      </c>
      <c r="C42" s="12"/>
    </row>
    <row r="43" s="2" customFormat="1" ht="13.5" spans="1:3">
      <c r="A43" s="10">
        <v>2010407</v>
      </c>
      <c r="B43" s="13" t="s">
        <v>520</v>
      </c>
      <c r="C43" s="12"/>
    </row>
    <row r="44" s="2" customFormat="1" ht="13.5" spans="1:3">
      <c r="A44" s="10">
        <v>2010408</v>
      </c>
      <c r="B44" s="13" t="s">
        <v>521</v>
      </c>
      <c r="C44" s="12"/>
    </row>
    <row r="45" s="2" customFormat="1" ht="13.5" spans="1:3">
      <c r="A45" s="10">
        <v>2010450</v>
      </c>
      <c r="B45" s="13" t="s">
        <v>502</v>
      </c>
      <c r="C45" s="12"/>
    </row>
    <row r="46" s="2" customFormat="1" ht="13.5" spans="1:3">
      <c r="A46" s="10">
        <v>2010499</v>
      </c>
      <c r="B46" s="14" t="s">
        <v>522</v>
      </c>
      <c r="C46" s="12">
        <f>1384-616</f>
        <v>768</v>
      </c>
    </row>
    <row r="47" s="2" customFormat="1" ht="13.5" spans="1:3">
      <c r="A47" s="10">
        <v>20105</v>
      </c>
      <c r="B47" s="14" t="s">
        <v>523</v>
      </c>
      <c r="C47" s="12">
        <f>SUM(C48:C57)</f>
        <v>50</v>
      </c>
    </row>
    <row r="48" s="2" customFormat="1" ht="13.5" spans="1:3">
      <c r="A48" s="10">
        <v>2010501</v>
      </c>
      <c r="B48" s="14" t="s">
        <v>493</v>
      </c>
      <c r="C48" s="12">
        <v>48</v>
      </c>
    </row>
    <row r="49" s="2" customFormat="1" ht="13.5" spans="1:3">
      <c r="A49" s="10">
        <v>2010502</v>
      </c>
      <c r="B49" s="11" t="s">
        <v>494</v>
      </c>
      <c r="C49" s="12">
        <v>1</v>
      </c>
    </row>
    <row r="50" s="2" customFormat="1" ht="13.5" spans="1:3">
      <c r="A50" s="10">
        <v>2010503</v>
      </c>
      <c r="B50" s="13" t="s">
        <v>495</v>
      </c>
      <c r="C50" s="12"/>
    </row>
    <row r="51" s="2" customFormat="1" ht="13.5" spans="1:3">
      <c r="A51" s="10">
        <v>2010504</v>
      </c>
      <c r="B51" s="13" t="s">
        <v>524</v>
      </c>
      <c r="C51" s="12"/>
    </row>
    <row r="52" s="2" customFormat="1" ht="13.5" spans="1:3">
      <c r="A52" s="10">
        <v>2010505</v>
      </c>
      <c r="B52" s="13" t="s">
        <v>525</v>
      </c>
      <c r="C52" s="12"/>
    </row>
    <row r="53" s="2" customFormat="1" ht="13.5" spans="1:3">
      <c r="A53" s="10">
        <v>2010506</v>
      </c>
      <c r="B53" s="14" t="s">
        <v>526</v>
      </c>
      <c r="C53" s="12"/>
    </row>
    <row r="54" s="2" customFormat="1" ht="13.5" spans="1:3">
      <c r="A54" s="10">
        <v>2010507</v>
      </c>
      <c r="B54" s="14" t="s">
        <v>527</v>
      </c>
      <c r="C54" s="12"/>
    </row>
    <row r="55" s="2" customFormat="1" ht="13.5" spans="1:3">
      <c r="A55" s="10">
        <v>2010508</v>
      </c>
      <c r="B55" s="14" t="s">
        <v>528</v>
      </c>
      <c r="C55" s="12">
        <v>1</v>
      </c>
    </row>
    <row r="56" s="2" customFormat="1" ht="13.5" spans="1:3">
      <c r="A56" s="10">
        <v>2010550</v>
      </c>
      <c r="B56" s="13" t="s">
        <v>502</v>
      </c>
      <c r="C56" s="12"/>
    </row>
    <row r="57" s="2" customFormat="1" ht="13.5" spans="1:3">
      <c r="A57" s="10">
        <v>2010599</v>
      </c>
      <c r="B57" s="14" t="s">
        <v>529</v>
      </c>
      <c r="C57" s="12"/>
    </row>
    <row r="58" s="2" customFormat="1" ht="13.5" spans="1:3">
      <c r="A58" s="10">
        <v>20106</v>
      </c>
      <c r="B58" s="15" t="s">
        <v>530</v>
      </c>
      <c r="C58" s="12">
        <f>SUM(C59:C68)</f>
        <v>625</v>
      </c>
    </row>
    <row r="59" s="2" customFormat="1" ht="13.5" spans="1:3">
      <c r="A59" s="10">
        <v>2010601</v>
      </c>
      <c r="B59" s="14" t="s">
        <v>493</v>
      </c>
      <c r="C59" s="12">
        <v>225</v>
      </c>
    </row>
    <row r="60" s="2" customFormat="1" ht="13.5" spans="1:3">
      <c r="A60" s="10">
        <v>2010602</v>
      </c>
      <c r="B60" s="11" t="s">
        <v>494</v>
      </c>
      <c r="C60" s="12">
        <v>400</v>
      </c>
    </row>
    <row r="61" s="2" customFormat="1" ht="13.5" spans="1:3">
      <c r="A61" s="10">
        <v>2010603</v>
      </c>
      <c r="B61" s="11" t="s">
        <v>495</v>
      </c>
      <c r="C61" s="12"/>
    </row>
    <row r="62" s="2" customFormat="1" ht="13.5" spans="1:3">
      <c r="A62" s="10">
        <v>2010604</v>
      </c>
      <c r="B62" s="11" t="s">
        <v>531</v>
      </c>
      <c r="C62" s="12"/>
    </row>
    <row r="63" s="2" customFormat="1" ht="13.5" spans="1:3">
      <c r="A63" s="10">
        <v>2010605</v>
      </c>
      <c r="B63" s="11" t="s">
        <v>532</v>
      </c>
      <c r="C63" s="12"/>
    </row>
    <row r="64" s="2" customFormat="1" ht="13.5" spans="1:3">
      <c r="A64" s="10">
        <v>2010606</v>
      </c>
      <c r="B64" s="11" t="s">
        <v>533</v>
      </c>
      <c r="C64" s="12"/>
    </row>
    <row r="65" s="2" customFormat="1" ht="13.5" spans="1:3">
      <c r="A65" s="10">
        <v>2010607</v>
      </c>
      <c r="B65" s="13" t="s">
        <v>534</v>
      </c>
      <c r="C65" s="12"/>
    </row>
    <row r="66" s="2" customFormat="1" ht="13.5" spans="1:3">
      <c r="A66" s="10">
        <v>2010608</v>
      </c>
      <c r="B66" s="14" t="s">
        <v>535</v>
      </c>
      <c r="C66" s="12"/>
    </row>
    <row r="67" s="2" customFormat="1" ht="13.5" spans="1:3">
      <c r="A67" s="10">
        <v>2010650</v>
      </c>
      <c r="B67" s="14" t="s">
        <v>502</v>
      </c>
      <c r="C67" s="12"/>
    </row>
    <row r="68" s="2" customFormat="1" ht="13.5" spans="1:3">
      <c r="A68" s="10">
        <v>2010699</v>
      </c>
      <c r="B68" s="14" t="s">
        <v>536</v>
      </c>
      <c r="C68" s="12"/>
    </row>
    <row r="69" s="2" customFormat="1" ht="13.5" spans="1:3">
      <c r="A69" s="10">
        <v>20107</v>
      </c>
      <c r="B69" s="13" t="s">
        <v>537</v>
      </c>
      <c r="C69" s="12">
        <f>SUM(C70:C76)</f>
        <v>150</v>
      </c>
    </row>
    <row r="70" s="2" customFormat="1" ht="13.5" spans="1:3">
      <c r="A70" s="10">
        <v>2010701</v>
      </c>
      <c r="B70" s="13" t="s">
        <v>493</v>
      </c>
      <c r="C70" s="12"/>
    </row>
    <row r="71" s="2" customFormat="1" ht="13.5" spans="1:3">
      <c r="A71" s="10">
        <v>2010702</v>
      </c>
      <c r="B71" s="13" t="s">
        <v>494</v>
      </c>
      <c r="C71" s="12">
        <v>150</v>
      </c>
    </row>
    <row r="72" s="2" customFormat="1" ht="13.5" spans="1:3">
      <c r="A72" s="10">
        <v>2010703</v>
      </c>
      <c r="B72" s="14" t="s">
        <v>495</v>
      </c>
      <c r="C72" s="12"/>
    </row>
    <row r="73" s="2" customFormat="1" ht="13.5" spans="1:3">
      <c r="A73" s="10">
        <v>2010709</v>
      </c>
      <c r="B73" s="13" t="s">
        <v>534</v>
      </c>
      <c r="C73" s="12"/>
    </row>
    <row r="74" s="2" customFormat="1" ht="13.5" spans="1:3">
      <c r="A74" s="10">
        <v>2010710</v>
      </c>
      <c r="B74" s="14" t="s">
        <v>538</v>
      </c>
      <c r="C74" s="12"/>
    </row>
    <row r="75" s="2" customFormat="1" ht="13.5" spans="1:3">
      <c r="A75" s="10">
        <v>2010750</v>
      </c>
      <c r="B75" s="14" t="s">
        <v>502</v>
      </c>
      <c r="C75" s="12"/>
    </row>
    <row r="76" s="2" customFormat="1" ht="13.5" spans="1:3">
      <c r="A76" s="10">
        <v>2010799</v>
      </c>
      <c r="B76" s="14" t="s">
        <v>539</v>
      </c>
      <c r="C76" s="12"/>
    </row>
    <row r="77" s="2" customFormat="1" ht="13.5" spans="1:3">
      <c r="A77" s="10">
        <v>20108</v>
      </c>
      <c r="B77" s="14" t="s">
        <v>540</v>
      </c>
      <c r="C77" s="12">
        <f>SUM(C78:C85)</f>
        <v>94</v>
      </c>
    </row>
    <row r="78" s="2" customFormat="1" ht="13.5" spans="1:3">
      <c r="A78" s="10">
        <v>2010801</v>
      </c>
      <c r="B78" s="13" t="s">
        <v>493</v>
      </c>
      <c r="C78" s="12">
        <v>56</v>
      </c>
    </row>
    <row r="79" s="2" customFormat="1" ht="13.5" spans="1:3">
      <c r="A79" s="10">
        <v>2010802</v>
      </c>
      <c r="B79" s="13" t="s">
        <v>494</v>
      </c>
      <c r="C79" s="12"/>
    </row>
    <row r="80" s="2" customFormat="1" ht="13.5" spans="1:3">
      <c r="A80" s="10">
        <v>2010803</v>
      </c>
      <c r="B80" s="13" t="s">
        <v>495</v>
      </c>
      <c r="C80" s="12"/>
    </row>
    <row r="81" s="2" customFormat="1" ht="13.5" spans="1:3">
      <c r="A81" s="10">
        <v>2010804</v>
      </c>
      <c r="B81" s="16" t="s">
        <v>541</v>
      </c>
      <c r="C81" s="12">
        <v>38</v>
      </c>
    </row>
    <row r="82" s="2" customFormat="1" ht="13.5" spans="1:3">
      <c r="A82" s="10">
        <v>2010805</v>
      </c>
      <c r="B82" s="14" t="s">
        <v>542</v>
      </c>
      <c r="C82" s="12"/>
    </row>
    <row r="83" s="2" customFormat="1" ht="13.5" spans="1:3">
      <c r="A83" s="10">
        <v>2010806</v>
      </c>
      <c r="B83" s="14" t="s">
        <v>534</v>
      </c>
      <c r="C83" s="12"/>
    </row>
    <row r="84" s="2" customFormat="1" ht="13.5" spans="1:3">
      <c r="A84" s="10">
        <v>2010850</v>
      </c>
      <c r="B84" s="14" t="s">
        <v>502</v>
      </c>
      <c r="C84" s="12"/>
    </row>
    <row r="85" s="2" customFormat="1" ht="13.5" spans="1:3">
      <c r="A85" s="10">
        <v>2010899</v>
      </c>
      <c r="B85" s="11" t="s">
        <v>543</v>
      </c>
      <c r="C85" s="12"/>
    </row>
    <row r="86" s="2" customFormat="1" ht="13.5" spans="1:3">
      <c r="A86" s="10">
        <v>20109</v>
      </c>
      <c r="B86" s="13" t="s">
        <v>544</v>
      </c>
      <c r="C86" s="12">
        <f>SUM(C87:C98)</f>
        <v>0</v>
      </c>
    </row>
    <row r="87" s="2" customFormat="1" ht="13.5" spans="1:3">
      <c r="A87" s="10">
        <v>2010901</v>
      </c>
      <c r="B87" s="13" t="s">
        <v>493</v>
      </c>
      <c r="C87" s="12"/>
    </row>
    <row r="88" s="2" customFormat="1" ht="13.5" spans="1:3">
      <c r="A88" s="10">
        <v>2010902</v>
      </c>
      <c r="B88" s="14" t="s">
        <v>494</v>
      </c>
      <c r="C88" s="12"/>
    </row>
    <row r="89" s="2" customFormat="1" ht="13.5" spans="1:3">
      <c r="A89" s="10">
        <v>2010903</v>
      </c>
      <c r="B89" s="14" t="s">
        <v>495</v>
      </c>
      <c r="C89" s="12"/>
    </row>
    <row r="90" s="2" customFormat="1" ht="13.5" spans="1:3">
      <c r="A90" s="10">
        <v>2010905</v>
      </c>
      <c r="B90" s="13" t="s">
        <v>545</v>
      </c>
      <c r="C90" s="12"/>
    </row>
    <row r="91" s="2" customFormat="1" ht="13.5" spans="1:3">
      <c r="A91" s="10">
        <v>2010907</v>
      </c>
      <c r="B91" s="13" t="s">
        <v>546</v>
      </c>
      <c r="C91" s="12"/>
    </row>
    <row r="92" s="2" customFormat="1" ht="13.5" spans="1:3">
      <c r="A92" s="10">
        <v>2010908</v>
      </c>
      <c r="B92" s="13" t="s">
        <v>534</v>
      </c>
      <c r="C92" s="12"/>
    </row>
    <row r="93" s="2" customFormat="1" ht="13.5" spans="1:3">
      <c r="A93" s="10">
        <v>2010909</v>
      </c>
      <c r="B93" s="13" t="s">
        <v>547</v>
      </c>
      <c r="C93" s="12"/>
    </row>
    <row r="94" s="2" customFormat="1" ht="13.5" spans="1:3">
      <c r="A94" s="10">
        <v>2010910</v>
      </c>
      <c r="B94" s="13" t="s">
        <v>548</v>
      </c>
      <c r="C94" s="12"/>
    </row>
    <row r="95" s="2" customFormat="1" ht="13.5" spans="1:3">
      <c r="A95" s="10">
        <v>2010911</v>
      </c>
      <c r="B95" s="13" t="s">
        <v>549</v>
      </c>
      <c r="C95" s="12"/>
    </row>
    <row r="96" s="2" customFormat="1" ht="13.5" spans="1:3">
      <c r="A96" s="10">
        <v>2010912</v>
      </c>
      <c r="B96" s="13" t="s">
        <v>550</v>
      </c>
      <c r="C96" s="12"/>
    </row>
    <row r="97" s="2" customFormat="1" ht="13.5" spans="1:3">
      <c r="A97" s="10">
        <v>2010950</v>
      </c>
      <c r="B97" s="14" t="s">
        <v>502</v>
      </c>
      <c r="C97" s="12"/>
    </row>
    <row r="98" s="2" customFormat="1" ht="13.5" spans="1:3">
      <c r="A98" s="10">
        <v>2010999</v>
      </c>
      <c r="B98" s="14" t="s">
        <v>551</v>
      </c>
      <c r="C98" s="12"/>
    </row>
    <row r="99" s="2" customFormat="1" ht="13.5" spans="1:3">
      <c r="A99" s="10">
        <v>20111</v>
      </c>
      <c r="B99" s="17" t="s">
        <v>552</v>
      </c>
      <c r="C99" s="12">
        <f>SUM(C100:C107)</f>
        <v>686</v>
      </c>
    </row>
    <row r="100" s="2" customFormat="1" ht="13.5" spans="1:3">
      <c r="A100" s="10">
        <v>2011101</v>
      </c>
      <c r="B100" s="13" t="s">
        <v>493</v>
      </c>
      <c r="C100" s="12">
        <v>609</v>
      </c>
    </row>
    <row r="101" s="2" customFormat="1" ht="13.5" spans="1:3">
      <c r="A101" s="10">
        <v>2011102</v>
      </c>
      <c r="B101" s="13" t="s">
        <v>494</v>
      </c>
      <c r="C101" s="12">
        <v>67</v>
      </c>
    </row>
    <row r="102" s="2" customFormat="1" ht="13.5" spans="1:3">
      <c r="A102" s="10">
        <v>2011103</v>
      </c>
      <c r="B102" s="13" t="s">
        <v>495</v>
      </c>
      <c r="C102" s="12"/>
    </row>
    <row r="103" s="2" customFormat="1" ht="13.5" spans="1:3">
      <c r="A103" s="10">
        <v>2011104</v>
      </c>
      <c r="B103" s="14" t="s">
        <v>553</v>
      </c>
      <c r="C103" s="12"/>
    </row>
    <row r="104" s="2" customFormat="1" ht="13.5" spans="1:3">
      <c r="A104" s="10">
        <v>2011105</v>
      </c>
      <c r="B104" s="14" t="s">
        <v>554</v>
      </c>
      <c r="C104" s="12">
        <v>10</v>
      </c>
    </row>
    <row r="105" s="2" customFormat="1" ht="13.5" spans="1:3">
      <c r="A105" s="10">
        <v>2011106</v>
      </c>
      <c r="B105" s="14" t="s">
        <v>555</v>
      </c>
      <c r="C105" s="12"/>
    </row>
    <row r="106" s="2" customFormat="1" ht="13.5" spans="1:3">
      <c r="A106" s="10">
        <v>2011150</v>
      </c>
      <c r="B106" s="13" t="s">
        <v>502</v>
      </c>
      <c r="C106" s="12"/>
    </row>
    <row r="107" s="2" customFormat="1" ht="13.5" spans="1:3">
      <c r="A107" s="10">
        <v>2011199</v>
      </c>
      <c r="B107" s="13" t="s">
        <v>556</v>
      </c>
      <c r="C107" s="12"/>
    </row>
    <row r="108" s="2" customFormat="1" ht="13.5" spans="1:3">
      <c r="A108" s="10">
        <v>20113</v>
      </c>
      <c r="B108" s="11" t="s">
        <v>557</v>
      </c>
      <c r="C108" s="12">
        <f>SUM(C109:C118)</f>
        <v>0</v>
      </c>
    </row>
    <row r="109" s="2" customFormat="1" ht="13.5" spans="1:3">
      <c r="A109" s="10">
        <v>2011301</v>
      </c>
      <c r="B109" s="13" t="s">
        <v>493</v>
      </c>
      <c r="C109" s="12"/>
    </row>
    <row r="110" s="2" customFormat="1" ht="13.5" spans="1:3">
      <c r="A110" s="10">
        <v>2011302</v>
      </c>
      <c r="B110" s="13" t="s">
        <v>494</v>
      </c>
      <c r="C110" s="12"/>
    </row>
    <row r="111" s="2" customFormat="1" ht="13.5" spans="1:3">
      <c r="A111" s="10">
        <v>2011303</v>
      </c>
      <c r="B111" s="13" t="s">
        <v>495</v>
      </c>
      <c r="C111" s="12"/>
    </row>
    <row r="112" s="2" customFormat="1" ht="13.5" spans="1:3">
      <c r="A112" s="10">
        <v>2011304</v>
      </c>
      <c r="B112" s="14" t="s">
        <v>558</v>
      </c>
      <c r="C112" s="12"/>
    </row>
    <row r="113" s="2" customFormat="1" ht="13.5" spans="1:3">
      <c r="A113" s="10">
        <v>2011305</v>
      </c>
      <c r="B113" s="14" t="s">
        <v>559</v>
      </c>
      <c r="C113" s="12"/>
    </row>
    <row r="114" s="2" customFormat="1" ht="13.5" spans="1:3">
      <c r="A114" s="10">
        <v>2011306</v>
      </c>
      <c r="B114" s="14" t="s">
        <v>560</v>
      </c>
      <c r="C114" s="12"/>
    </row>
    <row r="115" s="2" customFormat="1" ht="13.5" spans="1:3">
      <c r="A115" s="10">
        <v>2011307</v>
      </c>
      <c r="B115" s="13" t="s">
        <v>561</v>
      </c>
      <c r="C115" s="12"/>
    </row>
    <row r="116" s="2" customFormat="1" ht="13.5" spans="1:3">
      <c r="A116" s="10">
        <v>2011308</v>
      </c>
      <c r="B116" s="13" t="s">
        <v>562</v>
      </c>
      <c r="C116" s="12"/>
    </row>
    <row r="117" s="2" customFormat="1" ht="13.5" spans="1:3">
      <c r="A117" s="10">
        <v>2011350</v>
      </c>
      <c r="B117" s="13" t="s">
        <v>502</v>
      </c>
      <c r="C117" s="12"/>
    </row>
    <row r="118" s="2" customFormat="1" ht="13.5" spans="1:3">
      <c r="A118" s="10">
        <v>2011399</v>
      </c>
      <c r="B118" s="14" t="s">
        <v>563</v>
      </c>
      <c r="C118" s="12"/>
    </row>
    <row r="119" s="2" customFormat="1" ht="13.5" spans="1:3">
      <c r="A119" s="10">
        <v>20114</v>
      </c>
      <c r="B119" s="14" t="s">
        <v>564</v>
      </c>
      <c r="C119" s="12">
        <f>SUM(C120:C130)</f>
        <v>0</v>
      </c>
    </row>
    <row r="120" s="2" customFormat="1" ht="13.5" spans="1:3">
      <c r="A120" s="10">
        <v>2011401</v>
      </c>
      <c r="B120" s="14" t="s">
        <v>493</v>
      </c>
      <c r="C120" s="12"/>
    </row>
    <row r="121" s="2" customFormat="1" ht="13.5" spans="1:3">
      <c r="A121" s="10">
        <v>2011402</v>
      </c>
      <c r="B121" s="11" t="s">
        <v>494</v>
      </c>
      <c r="C121" s="12"/>
    </row>
    <row r="122" s="2" customFormat="1" ht="13.5" spans="1:3">
      <c r="A122" s="10">
        <v>2011403</v>
      </c>
      <c r="B122" s="13" t="s">
        <v>495</v>
      </c>
      <c r="C122" s="12"/>
    </row>
    <row r="123" s="2" customFormat="1" ht="13.5" spans="1:3">
      <c r="A123" s="10">
        <v>2011404</v>
      </c>
      <c r="B123" s="13" t="s">
        <v>565</v>
      </c>
      <c r="C123" s="12"/>
    </row>
    <row r="124" s="2" customFormat="1" ht="13.5" spans="1:3">
      <c r="A124" s="10">
        <v>2011405</v>
      </c>
      <c r="B124" s="13" t="s">
        <v>566</v>
      </c>
      <c r="C124" s="12"/>
    </row>
    <row r="125" s="2" customFormat="1" ht="13.5" spans="1:3">
      <c r="A125" s="10">
        <v>2011408</v>
      </c>
      <c r="B125" s="14" t="s">
        <v>567</v>
      </c>
      <c r="C125" s="12"/>
    </row>
    <row r="126" s="2" customFormat="1" ht="13.5" spans="1:3">
      <c r="A126" s="10">
        <v>2011409</v>
      </c>
      <c r="B126" s="13" t="s">
        <v>568</v>
      </c>
      <c r="C126" s="12"/>
    </row>
    <row r="127" s="2" customFormat="1" ht="13.5" spans="1:3">
      <c r="A127" s="10">
        <v>2011410</v>
      </c>
      <c r="B127" s="13" t="s">
        <v>569</v>
      </c>
      <c r="C127" s="12"/>
    </row>
    <row r="128" s="2" customFormat="1" ht="13.5" spans="1:3">
      <c r="A128" s="10">
        <v>2011411</v>
      </c>
      <c r="B128" s="13" t="s">
        <v>570</v>
      </c>
      <c r="C128" s="12"/>
    </row>
    <row r="129" s="2" customFormat="1" ht="13.5" spans="1:3">
      <c r="A129" s="10">
        <v>2011450</v>
      </c>
      <c r="B129" s="13" t="s">
        <v>502</v>
      </c>
      <c r="C129" s="12"/>
    </row>
    <row r="130" s="2" customFormat="1" ht="13.5" spans="1:3">
      <c r="A130" s="10">
        <v>2011499</v>
      </c>
      <c r="B130" s="13" t="s">
        <v>571</v>
      </c>
      <c r="C130" s="12"/>
    </row>
    <row r="131" s="2" customFormat="1" ht="13.5" spans="1:3">
      <c r="A131" s="10">
        <v>20123</v>
      </c>
      <c r="B131" s="13" t="s">
        <v>572</v>
      </c>
      <c r="C131" s="12">
        <f>SUM(C132:C137)</f>
        <v>66</v>
      </c>
    </row>
    <row r="132" s="2" customFormat="1" ht="13.5" spans="1:3">
      <c r="A132" s="10">
        <v>2012301</v>
      </c>
      <c r="B132" s="13" t="s">
        <v>493</v>
      </c>
      <c r="C132" s="12">
        <v>51</v>
      </c>
    </row>
    <row r="133" s="2" customFormat="1" ht="13.5" spans="1:3">
      <c r="A133" s="10">
        <v>2012302</v>
      </c>
      <c r="B133" s="13" t="s">
        <v>494</v>
      </c>
      <c r="C133" s="12"/>
    </row>
    <row r="134" s="2" customFormat="1" ht="13.5" spans="1:3">
      <c r="A134" s="10">
        <v>2012303</v>
      </c>
      <c r="B134" s="14" t="s">
        <v>495</v>
      </c>
      <c r="C134" s="12"/>
    </row>
    <row r="135" s="2" customFormat="1" ht="13.5" spans="1:3">
      <c r="A135" s="10">
        <v>2012304</v>
      </c>
      <c r="B135" s="14" t="s">
        <v>573</v>
      </c>
      <c r="C135" s="12">
        <v>15</v>
      </c>
    </row>
    <row r="136" s="2" customFormat="1" ht="13.5" spans="1:3">
      <c r="A136" s="10">
        <v>2012350</v>
      </c>
      <c r="B136" s="14" t="s">
        <v>502</v>
      </c>
      <c r="C136" s="12"/>
    </row>
    <row r="137" s="2" customFormat="1" ht="13.5" spans="1:3">
      <c r="A137" s="10">
        <v>2012399</v>
      </c>
      <c r="B137" s="11" t="s">
        <v>574</v>
      </c>
      <c r="C137" s="12"/>
    </row>
    <row r="138" s="2" customFormat="1" ht="13.5" spans="1:3">
      <c r="A138" s="10">
        <v>20125</v>
      </c>
      <c r="B138" s="13" t="s">
        <v>575</v>
      </c>
      <c r="C138" s="12">
        <f>SUM(C139:C145)</f>
        <v>0</v>
      </c>
    </row>
    <row r="139" s="2" customFormat="1" ht="13.5" spans="1:3">
      <c r="A139" s="10">
        <v>2012501</v>
      </c>
      <c r="B139" s="13" t="s">
        <v>493</v>
      </c>
      <c r="C139" s="12"/>
    </row>
    <row r="140" s="2" customFormat="1" ht="13.5" spans="1:3">
      <c r="A140" s="10">
        <v>2012502</v>
      </c>
      <c r="B140" s="14" t="s">
        <v>494</v>
      </c>
      <c r="C140" s="12"/>
    </row>
    <row r="141" s="2" customFormat="1" ht="13.5" spans="1:3">
      <c r="A141" s="10">
        <v>2012503</v>
      </c>
      <c r="B141" s="14" t="s">
        <v>495</v>
      </c>
      <c r="C141" s="12"/>
    </row>
    <row r="142" s="2" customFormat="1" ht="13.5" spans="1:3">
      <c r="A142" s="10">
        <v>2012504</v>
      </c>
      <c r="B142" s="14" t="s">
        <v>576</v>
      </c>
      <c r="C142" s="12"/>
    </row>
    <row r="143" s="2" customFormat="1" ht="13.5" spans="1:3">
      <c r="A143" s="10">
        <v>2012505</v>
      </c>
      <c r="B143" s="11" t="s">
        <v>577</v>
      </c>
      <c r="C143" s="12"/>
    </row>
    <row r="144" s="2" customFormat="1" ht="13.5" spans="1:3">
      <c r="A144" s="10">
        <v>2012550</v>
      </c>
      <c r="B144" s="13" t="s">
        <v>502</v>
      </c>
      <c r="C144" s="12"/>
    </row>
    <row r="145" s="2" customFormat="1" ht="13.5" spans="1:3">
      <c r="A145" s="10">
        <v>2012599</v>
      </c>
      <c r="B145" s="13" t="s">
        <v>578</v>
      </c>
      <c r="C145" s="12"/>
    </row>
    <row r="146" s="2" customFormat="1" ht="13.5" spans="1:3">
      <c r="A146" s="10">
        <v>20126</v>
      </c>
      <c r="B146" s="14" t="s">
        <v>579</v>
      </c>
      <c r="C146" s="12">
        <f>SUM(C147:C151)</f>
        <v>12</v>
      </c>
    </row>
    <row r="147" s="2" customFormat="1" ht="13.5" spans="1:3">
      <c r="A147" s="10">
        <v>2012601</v>
      </c>
      <c r="B147" s="14" t="s">
        <v>493</v>
      </c>
      <c r="C147" s="12"/>
    </row>
    <row r="148" s="2" customFormat="1" ht="13.5" spans="1:3">
      <c r="A148" s="10">
        <v>2012602</v>
      </c>
      <c r="B148" s="14" t="s">
        <v>494</v>
      </c>
      <c r="C148" s="12"/>
    </row>
    <row r="149" s="2" customFormat="1" ht="13.5" spans="1:3">
      <c r="A149" s="10">
        <v>2012603</v>
      </c>
      <c r="B149" s="13" t="s">
        <v>495</v>
      </c>
      <c r="C149" s="12"/>
    </row>
    <row r="150" s="2" customFormat="1" ht="13.5" spans="1:3">
      <c r="A150" s="10">
        <v>2012604</v>
      </c>
      <c r="B150" s="15" t="s">
        <v>580</v>
      </c>
      <c r="C150" s="12">
        <v>12</v>
      </c>
    </row>
    <row r="151" s="2" customFormat="1" ht="13.5" spans="1:3">
      <c r="A151" s="10">
        <v>2012699</v>
      </c>
      <c r="B151" s="13" t="s">
        <v>581</v>
      </c>
      <c r="C151" s="12"/>
    </row>
    <row r="152" s="2" customFormat="1" ht="13.5" spans="1:3">
      <c r="A152" s="10">
        <v>20128</v>
      </c>
      <c r="B152" s="14" t="s">
        <v>582</v>
      </c>
      <c r="C152" s="12">
        <f>SUM(C153:C158)</f>
        <v>3</v>
      </c>
    </row>
    <row r="153" s="2" customFormat="1" ht="13.5" spans="1:3">
      <c r="A153" s="10">
        <v>2012801</v>
      </c>
      <c r="B153" s="14" t="s">
        <v>493</v>
      </c>
      <c r="C153" s="12"/>
    </row>
    <row r="154" s="2" customFormat="1" ht="13.5" spans="1:3">
      <c r="A154" s="10">
        <v>2012802</v>
      </c>
      <c r="B154" s="14" t="s">
        <v>494</v>
      </c>
      <c r="C154" s="12">
        <v>3</v>
      </c>
    </row>
    <row r="155" s="2" customFormat="1" ht="13.5" spans="1:3">
      <c r="A155" s="10">
        <v>2012803</v>
      </c>
      <c r="B155" s="11" t="s">
        <v>495</v>
      </c>
      <c r="C155" s="12"/>
    </row>
    <row r="156" s="2" customFormat="1" ht="13.5" spans="1:3">
      <c r="A156" s="10">
        <v>2012804</v>
      </c>
      <c r="B156" s="13" t="s">
        <v>507</v>
      </c>
      <c r="C156" s="18"/>
    </row>
    <row r="157" s="2" customFormat="1" ht="13.5" spans="1:3">
      <c r="A157" s="10">
        <v>2012850</v>
      </c>
      <c r="B157" s="13" t="s">
        <v>502</v>
      </c>
      <c r="C157" s="12"/>
    </row>
    <row r="158" s="2" customFormat="1" ht="13.5" spans="1:3">
      <c r="A158" s="10">
        <v>2012899</v>
      </c>
      <c r="B158" s="13" t="s">
        <v>583</v>
      </c>
      <c r="C158" s="12"/>
    </row>
    <row r="159" s="2" customFormat="1" ht="13.5" spans="1:3">
      <c r="A159" s="10">
        <v>20129</v>
      </c>
      <c r="B159" s="14" t="s">
        <v>584</v>
      </c>
      <c r="C159" s="12">
        <f>SUM(C160:C165)</f>
        <v>249</v>
      </c>
    </row>
    <row r="160" s="2" customFormat="1" ht="13.5" spans="1:3">
      <c r="A160" s="10">
        <v>2012901</v>
      </c>
      <c r="B160" s="14" t="s">
        <v>493</v>
      </c>
      <c r="C160" s="12">
        <v>77</v>
      </c>
    </row>
    <row r="161" s="2" customFormat="1" ht="13.5" spans="1:3">
      <c r="A161" s="10">
        <v>2012902</v>
      </c>
      <c r="B161" s="14" t="s">
        <v>494</v>
      </c>
      <c r="C161" s="12">
        <v>172</v>
      </c>
    </row>
    <row r="162" s="2" customFormat="1" ht="13.5" spans="1:3">
      <c r="A162" s="10">
        <v>2012903</v>
      </c>
      <c r="B162" s="13" t="s">
        <v>495</v>
      </c>
      <c r="C162" s="12"/>
    </row>
    <row r="163" s="2" customFormat="1" ht="13.5" spans="1:3">
      <c r="A163" s="10">
        <v>2012906</v>
      </c>
      <c r="B163" s="13" t="s">
        <v>585</v>
      </c>
      <c r="C163" s="12"/>
    </row>
    <row r="164" s="2" customFormat="1" ht="13.5" spans="1:3">
      <c r="A164" s="10">
        <v>2012950</v>
      </c>
      <c r="B164" s="14" t="s">
        <v>502</v>
      </c>
      <c r="C164" s="12"/>
    </row>
    <row r="165" s="2" customFormat="1" ht="13.5" spans="1:3">
      <c r="A165" s="10">
        <v>2012999</v>
      </c>
      <c r="B165" s="14" t="s">
        <v>586</v>
      </c>
      <c r="C165" s="12"/>
    </row>
    <row r="166" s="2" customFormat="1" ht="13.5" spans="1:3">
      <c r="A166" s="10">
        <v>20131</v>
      </c>
      <c r="B166" s="14" t="s">
        <v>587</v>
      </c>
      <c r="C166" s="12">
        <f>SUM(C167:C172)</f>
        <v>1295</v>
      </c>
    </row>
    <row r="167" s="2" customFormat="1" ht="13.5" spans="1:3">
      <c r="A167" s="10">
        <v>2013101</v>
      </c>
      <c r="B167" s="14" t="s">
        <v>493</v>
      </c>
      <c r="C167" s="12">
        <v>394</v>
      </c>
    </row>
    <row r="168" s="2" customFormat="1" ht="13.5" spans="1:3">
      <c r="A168" s="10">
        <v>2013102</v>
      </c>
      <c r="B168" s="13" t="s">
        <v>494</v>
      </c>
      <c r="C168" s="12">
        <v>901</v>
      </c>
    </row>
    <row r="169" s="2" customFormat="1" ht="13.5" spans="1:3">
      <c r="A169" s="10">
        <v>2013103</v>
      </c>
      <c r="B169" s="13" t="s">
        <v>495</v>
      </c>
      <c r="C169" s="12"/>
    </row>
    <row r="170" s="2" customFormat="1" ht="13.5" spans="1:3">
      <c r="A170" s="10">
        <v>2013105</v>
      </c>
      <c r="B170" s="13" t="s">
        <v>588</v>
      </c>
      <c r="C170" s="12"/>
    </row>
    <row r="171" s="2" customFormat="1" ht="13.5" spans="1:3">
      <c r="A171" s="10">
        <v>2013150</v>
      </c>
      <c r="B171" s="14" t="s">
        <v>502</v>
      </c>
      <c r="C171" s="12"/>
    </row>
    <row r="172" s="2" customFormat="1" ht="13.5" spans="1:3">
      <c r="A172" s="10">
        <v>2013199</v>
      </c>
      <c r="B172" s="14" t="s">
        <v>589</v>
      </c>
      <c r="C172" s="12"/>
    </row>
    <row r="173" s="2" customFormat="1" ht="13.5" spans="1:3">
      <c r="A173" s="10">
        <v>20132</v>
      </c>
      <c r="B173" s="14" t="s">
        <v>590</v>
      </c>
      <c r="C173" s="12">
        <f>SUM(C174:C179)</f>
        <v>1974</v>
      </c>
    </row>
    <row r="174" s="2" customFormat="1" ht="13.5" spans="1:3">
      <c r="A174" s="10">
        <v>2013201</v>
      </c>
      <c r="B174" s="13" t="s">
        <v>493</v>
      </c>
      <c r="C174" s="12">
        <v>445</v>
      </c>
    </row>
    <row r="175" s="2" customFormat="1" ht="13.5" spans="1:3">
      <c r="A175" s="10">
        <v>2013202</v>
      </c>
      <c r="B175" s="13" t="s">
        <v>494</v>
      </c>
      <c r="C175" s="12">
        <v>1499</v>
      </c>
    </row>
    <row r="176" s="2" customFormat="1" ht="13.5" spans="1:3">
      <c r="A176" s="10">
        <v>2013203</v>
      </c>
      <c r="B176" s="13" t="s">
        <v>495</v>
      </c>
      <c r="C176" s="12"/>
    </row>
    <row r="177" s="2" customFormat="1" ht="13.5" spans="1:3">
      <c r="A177" s="10">
        <v>2013204</v>
      </c>
      <c r="B177" s="13" t="s">
        <v>591</v>
      </c>
      <c r="C177" s="12"/>
    </row>
    <row r="178" s="2" customFormat="1" ht="13.5" spans="1:3">
      <c r="A178" s="10">
        <v>2013250</v>
      </c>
      <c r="B178" s="13" t="s">
        <v>502</v>
      </c>
      <c r="C178" s="12"/>
    </row>
    <row r="179" s="2" customFormat="1" ht="13.5" spans="1:3">
      <c r="A179" s="10">
        <v>2013299</v>
      </c>
      <c r="B179" s="14" t="s">
        <v>592</v>
      </c>
      <c r="C179" s="12">
        <v>30</v>
      </c>
    </row>
    <row r="180" s="2" customFormat="1" ht="13.5" spans="1:3">
      <c r="A180" s="10">
        <v>20133</v>
      </c>
      <c r="B180" s="14" t="s">
        <v>593</v>
      </c>
      <c r="C180" s="12">
        <f>SUM(C181:C186)</f>
        <v>554</v>
      </c>
    </row>
    <row r="181" s="2" customFormat="1" ht="13.5" spans="1:3">
      <c r="A181" s="10">
        <v>2013301</v>
      </c>
      <c r="B181" s="11" t="s">
        <v>493</v>
      </c>
      <c r="C181" s="12">
        <v>123</v>
      </c>
    </row>
    <row r="182" s="2" customFormat="1" ht="13.5" spans="1:3">
      <c r="A182" s="10">
        <v>2013302</v>
      </c>
      <c r="B182" s="13" t="s">
        <v>494</v>
      </c>
      <c r="C182" s="12">
        <v>431</v>
      </c>
    </row>
    <row r="183" s="2" customFormat="1" ht="13.5" spans="1:3">
      <c r="A183" s="10">
        <v>2013303</v>
      </c>
      <c r="B183" s="13" t="s">
        <v>495</v>
      </c>
      <c r="C183" s="12"/>
    </row>
    <row r="184" s="2" customFormat="1" ht="13.5" spans="1:3">
      <c r="A184" s="10">
        <v>2013304</v>
      </c>
      <c r="B184" s="13" t="s">
        <v>594</v>
      </c>
      <c r="C184" s="12"/>
    </row>
    <row r="185" s="2" customFormat="1" ht="13.5" spans="1:3">
      <c r="A185" s="10">
        <v>2013350</v>
      </c>
      <c r="B185" s="13" t="s">
        <v>502</v>
      </c>
      <c r="C185" s="12"/>
    </row>
    <row r="186" s="2" customFormat="1" ht="13.5" spans="1:3">
      <c r="A186" s="10">
        <v>2013399</v>
      </c>
      <c r="B186" s="14" t="s">
        <v>595</v>
      </c>
      <c r="C186" s="12"/>
    </row>
    <row r="187" s="2" customFormat="1" ht="13.5" spans="1:3">
      <c r="A187" s="10">
        <v>20134</v>
      </c>
      <c r="B187" s="14" t="s">
        <v>596</v>
      </c>
      <c r="C187" s="12">
        <f>SUM(C188:C194)</f>
        <v>186</v>
      </c>
    </row>
    <row r="188" s="2" customFormat="1" ht="13.5" spans="1:3">
      <c r="A188" s="10">
        <v>2013401</v>
      </c>
      <c r="B188" s="14" t="s">
        <v>493</v>
      </c>
      <c r="C188" s="12">
        <v>174</v>
      </c>
    </row>
    <row r="189" s="2" customFormat="1" ht="13.5" spans="1:3">
      <c r="A189" s="10">
        <v>2013402</v>
      </c>
      <c r="B189" s="13" t="s">
        <v>494</v>
      </c>
      <c r="C189" s="12"/>
    </row>
    <row r="190" s="2" customFormat="1" ht="13.5" spans="1:3">
      <c r="A190" s="10">
        <v>2013403</v>
      </c>
      <c r="B190" s="13" t="s">
        <v>495</v>
      </c>
      <c r="C190" s="12"/>
    </row>
    <row r="191" s="2" customFormat="1" ht="13.5" spans="1:3">
      <c r="A191" s="10">
        <v>2013404</v>
      </c>
      <c r="B191" s="13" t="s">
        <v>597</v>
      </c>
      <c r="C191" s="12"/>
    </row>
    <row r="192" s="2" customFormat="1" ht="13.5" spans="1:3">
      <c r="A192" s="10">
        <v>2013405</v>
      </c>
      <c r="B192" s="13" t="s">
        <v>598</v>
      </c>
      <c r="C192" s="12"/>
    </row>
    <row r="193" s="2" customFormat="1" ht="13.5" spans="1:3">
      <c r="A193" s="10">
        <v>2013450</v>
      </c>
      <c r="B193" s="13" t="s">
        <v>502</v>
      </c>
      <c r="C193" s="18"/>
    </row>
    <row r="194" s="2" customFormat="1" ht="13.5" spans="1:3">
      <c r="A194" s="10">
        <v>2013499</v>
      </c>
      <c r="B194" s="14" t="s">
        <v>599</v>
      </c>
      <c r="C194" s="18">
        <v>12</v>
      </c>
    </row>
    <row r="195" s="2" customFormat="1" ht="13.5" spans="1:3">
      <c r="A195" s="10">
        <v>20135</v>
      </c>
      <c r="B195" s="14" t="s">
        <v>600</v>
      </c>
      <c r="C195" s="12">
        <f>SUM(C196:C200)</f>
        <v>0</v>
      </c>
    </row>
    <row r="196" s="2" customFormat="1" ht="13.5" spans="1:3">
      <c r="A196" s="10">
        <v>2013501</v>
      </c>
      <c r="B196" s="14" t="s">
        <v>493</v>
      </c>
      <c r="C196" s="12"/>
    </row>
    <row r="197" s="2" customFormat="1" ht="13.5" spans="1:3">
      <c r="A197" s="10">
        <v>2013502</v>
      </c>
      <c r="B197" s="11" t="s">
        <v>494</v>
      </c>
      <c r="C197" s="12"/>
    </row>
    <row r="198" s="2" customFormat="1" ht="13.5" spans="1:3">
      <c r="A198" s="10">
        <v>2013503</v>
      </c>
      <c r="B198" s="13" t="s">
        <v>495</v>
      </c>
      <c r="C198" s="19"/>
    </row>
    <row r="199" s="2" customFormat="1" ht="13.5" spans="1:3">
      <c r="A199" s="10">
        <v>2013550</v>
      </c>
      <c r="B199" s="13" t="s">
        <v>502</v>
      </c>
      <c r="C199" s="19"/>
    </row>
    <row r="200" s="2" customFormat="1" ht="13.5" spans="1:3">
      <c r="A200" s="10">
        <v>2013599</v>
      </c>
      <c r="B200" s="13" t="s">
        <v>601</v>
      </c>
      <c r="C200" s="19"/>
    </row>
    <row r="201" s="2" customFormat="1" ht="13.5" spans="1:3">
      <c r="A201" s="10">
        <v>20136</v>
      </c>
      <c r="B201" s="14" t="s">
        <v>602</v>
      </c>
      <c r="C201" s="19">
        <f>SUM(C202:C206)</f>
        <v>699</v>
      </c>
    </row>
    <row r="202" s="2" customFormat="1" ht="13.5" spans="1:3">
      <c r="A202" s="10">
        <v>2013601</v>
      </c>
      <c r="B202" s="14" t="s">
        <v>493</v>
      </c>
      <c r="C202" s="20">
        <v>445</v>
      </c>
    </row>
    <row r="203" s="2" customFormat="1" ht="13.5" spans="1:3">
      <c r="A203" s="10">
        <v>2013602</v>
      </c>
      <c r="B203" s="14" t="s">
        <v>494</v>
      </c>
      <c r="C203" s="20">
        <v>254</v>
      </c>
    </row>
    <row r="204" s="2" customFormat="1" ht="13.5" spans="1:3">
      <c r="A204" s="10">
        <v>2013603</v>
      </c>
      <c r="B204" s="13" t="s">
        <v>495</v>
      </c>
      <c r="C204" s="20"/>
    </row>
    <row r="205" s="2" customFormat="1" ht="13.5" spans="1:3">
      <c r="A205" s="10">
        <v>2013650</v>
      </c>
      <c r="B205" s="13" t="s">
        <v>502</v>
      </c>
      <c r="C205" s="20"/>
    </row>
    <row r="206" s="2" customFormat="1" ht="13.5" spans="1:3">
      <c r="A206" s="10">
        <v>2013699</v>
      </c>
      <c r="B206" s="13" t="s">
        <v>603</v>
      </c>
      <c r="C206" s="20"/>
    </row>
    <row r="207" s="2" customFormat="1" ht="13.5" spans="1:3">
      <c r="A207" s="10">
        <v>20137</v>
      </c>
      <c r="B207" s="13" t="s">
        <v>604</v>
      </c>
      <c r="C207" s="20">
        <f>SUM(C208:C213)</f>
        <v>855</v>
      </c>
    </row>
    <row r="208" s="2" customFormat="1" ht="13.5" spans="1:3">
      <c r="A208" s="10">
        <v>2013701</v>
      </c>
      <c r="B208" s="13" t="s">
        <v>493</v>
      </c>
      <c r="C208" s="20">
        <v>92</v>
      </c>
    </row>
    <row r="209" s="2" customFormat="1" ht="13.5" spans="1:3">
      <c r="A209" s="10">
        <v>2013702</v>
      </c>
      <c r="B209" s="13" t="s">
        <v>494</v>
      </c>
      <c r="C209" s="20"/>
    </row>
    <row r="210" s="2" customFormat="1" ht="13.5" spans="1:3">
      <c r="A210" s="10">
        <v>2013703</v>
      </c>
      <c r="B210" s="13" t="s">
        <v>495</v>
      </c>
      <c r="C210" s="19"/>
    </row>
    <row r="211" s="2" customFormat="1" ht="13.5" spans="1:3">
      <c r="A211" s="10">
        <v>2013704</v>
      </c>
      <c r="B211" s="13" t="s">
        <v>605</v>
      </c>
      <c r="C211" s="19"/>
    </row>
    <row r="212" s="2" customFormat="1" ht="13.5" spans="1:3">
      <c r="A212" s="10">
        <v>2013750</v>
      </c>
      <c r="B212" s="13" t="s">
        <v>502</v>
      </c>
      <c r="C212" s="19"/>
    </row>
    <row r="213" s="2" customFormat="1" ht="13.5" spans="1:3">
      <c r="A213" s="10">
        <v>2013799</v>
      </c>
      <c r="B213" s="13" t="s">
        <v>606</v>
      </c>
      <c r="C213" s="19">
        <v>763</v>
      </c>
    </row>
    <row r="214" s="2" customFormat="1" ht="13.5" spans="1:3">
      <c r="A214" s="10">
        <v>20138</v>
      </c>
      <c r="B214" s="13" t="s">
        <v>607</v>
      </c>
      <c r="C214" s="19">
        <f>SUM(C215:C228)</f>
        <v>140</v>
      </c>
    </row>
    <row r="215" s="2" customFormat="1" ht="13.5" spans="1:3">
      <c r="A215" s="10">
        <v>2013801</v>
      </c>
      <c r="B215" s="13" t="s">
        <v>493</v>
      </c>
      <c r="C215" s="12">
        <v>116</v>
      </c>
    </row>
    <row r="216" s="2" customFormat="1" ht="13.5" spans="1:3">
      <c r="A216" s="10">
        <v>2013802</v>
      </c>
      <c r="B216" s="13" t="s">
        <v>494</v>
      </c>
      <c r="C216" s="12">
        <v>24</v>
      </c>
    </row>
    <row r="217" s="2" customFormat="1" ht="13.5" spans="1:3">
      <c r="A217" s="10">
        <v>2013803</v>
      </c>
      <c r="B217" s="13" t="s">
        <v>495</v>
      </c>
      <c r="C217" s="12"/>
    </row>
    <row r="218" s="2" customFormat="1" ht="13.5" spans="1:3">
      <c r="A218" s="10">
        <v>2013804</v>
      </c>
      <c r="B218" s="13" t="s">
        <v>608</v>
      </c>
      <c r="C218" s="12"/>
    </row>
    <row r="219" s="2" customFormat="1" ht="13.5" spans="1:3">
      <c r="A219" s="10">
        <v>2013805</v>
      </c>
      <c r="B219" s="13" t="s">
        <v>609</v>
      </c>
      <c r="C219" s="12"/>
    </row>
    <row r="220" s="2" customFormat="1" ht="13.5" spans="1:3">
      <c r="A220" s="10">
        <v>2013808</v>
      </c>
      <c r="B220" s="13" t="s">
        <v>534</v>
      </c>
      <c r="C220" s="12"/>
    </row>
    <row r="221" s="2" customFormat="1" ht="13.5" spans="1:3">
      <c r="A221" s="10">
        <v>2013810</v>
      </c>
      <c r="B221" s="13" t="s">
        <v>610</v>
      </c>
      <c r="C221" s="12"/>
    </row>
    <row r="222" s="2" customFormat="1" ht="13.5" spans="1:3">
      <c r="A222" s="10">
        <v>2013812</v>
      </c>
      <c r="B222" s="13" t="s">
        <v>611</v>
      </c>
      <c r="C222" s="12"/>
    </row>
    <row r="223" s="2" customFormat="1" ht="13.5" spans="1:3">
      <c r="A223" s="10">
        <v>2013813</v>
      </c>
      <c r="B223" s="13" t="s">
        <v>612</v>
      </c>
      <c r="C223" s="12"/>
    </row>
    <row r="224" s="2" customFormat="1" ht="13.5" spans="1:3">
      <c r="A224" s="10">
        <v>2013814</v>
      </c>
      <c r="B224" s="13" t="s">
        <v>613</v>
      </c>
      <c r="C224" s="12"/>
    </row>
    <row r="225" s="2" customFormat="1" ht="13.5" spans="1:3">
      <c r="A225" s="10">
        <v>2013815</v>
      </c>
      <c r="B225" s="13" t="s">
        <v>614</v>
      </c>
      <c r="C225" s="12"/>
    </row>
    <row r="226" s="2" customFormat="1" ht="13.5" spans="1:3">
      <c r="A226" s="10">
        <v>2013816</v>
      </c>
      <c r="B226" s="13" t="s">
        <v>615</v>
      </c>
      <c r="C226" s="12"/>
    </row>
    <row r="227" s="2" customFormat="1" ht="13.5" spans="1:3">
      <c r="A227" s="10">
        <v>2013850</v>
      </c>
      <c r="B227" s="13" t="s">
        <v>502</v>
      </c>
      <c r="C227" s="12"/>
    </row>
    <row r="228" s="2" customFormat="1" ht="13.5" spans="1:3">
      <c r="A228" s="10">
        <v>2013899</v>
      </c>
      <c r="B228" s="13" t="s">
        <v>616</v>
      </c>
      <c r="C228" s="12"/>
    </row>
    <row r="229" s="2" customFormat="1" ht="13.5" spans="1:3">
      <c r="A229" s="10">
        <v>20199</v>
      </c>
      <c r="B229" s="13" t="s">
        <v>617</v>
      </c>
      <c r="C229" s="12">
        <f>SUM(C230:C231)</f>
        <v>0</v>
      </c>
    </row>
    <row r="230" s="2" customFormat="1" ht="13.5" spans="1:3">
      <c r="A230" s="10">
        <v>2019901</v>
      </c>
      <c r="B230" s="14" t="s">
        <v>618</v>
      </c>
      <c r="C230" s="12"/>
    </row>
    <row r="231" s="2" customFormat="1" ht="13.5" spans="1:3">
      <c r="A231" s="10">
        <v>2019999</v>
      </c>
      <c r="B231" s="14" t="s">
        <v>619</v>
      </c>
      <c r="C231" s="12"/>
    </row>
    <row r="232" s="2" customFormat="1" ht="13.5" spans="1:3">
      <c r="A232" s="10">
        <v>202</v>
      </c>
      <c r="B232" s="11" t="s">
        <v>620</v>
      </c>
      <c r="C232" s="12">
        <f>SUM(C233:C235)</f>
        <v>0</v>
      </c>
    </row>
    <row r="233" s="2" customFormat="1" ht="13.5" spans="1:3">
      <c r="A233" s="10">
        <v>20205</v>
      </c>
      <c r="B233" s="13" t="s">
        <v>621</v>
      </c>
      <c r="C233" s="12"/>
    </row>
    <row r="234" s="2" customFormat="1" ht="13.5" spans="1:3">
      <c r="A234" s="10">
        <v>20206</v>
      </c>
      <c r="B234" s="13" t="s">
        <v>622</v>
      </c>
      <c r="C234" s="12"/>
    </row>
    <row r="235" s="2" customFormat="1" ht="13.5" spans="1:3">
      <c r="A235" s="10">
        <v>20299</v>
      </c>
      <c r="B235" s="13" t="s">
        <v>623</v>
      </c>
      <c r="C235" s="12"/>
    </row>
    <row r="236" s="2" customFormat="1" ht="13.5" spans="1:3">
      <c r="A236" s="10">
        <v>203</v>
      </c>
      <c r="B236" s="11" t="s">
        <v>624</v>
      </c>
      <c r="C236" s="12">
        <f>C237+C245</f>
        <v>37</v>
      </c>
    </row>
    <row r="237" s="2" customFormat="1" ht="13.5" spans="1:3">
      <c r="A237" s="10">
        <v>20306</v>
      </c>
      <c r="B237" s="14" t="s">
        <v>625</v>
      </c>
      <c r="C237" s="12">
        <f>SUM(C238:C244)</f>
        <v>37</v>
      </c>
    </row>
    <row r="238" s="2" customFormat="1" ht="13.5" spans="1:3">
      <c r="A238" s="10">
        <v>2030601</v>
      </c>
      <c r="B238" s="14" t="s">
        <v>626</v>
      </c>
      <c r="C238" s="12"/>
    </row>
    <row r="239" s="2" customFormat="1" ht="13.5" spans="1:3">
      <c r="A239" s="10">
        <v>2030602</v>
      </c>
      <c r="B239" s="13" t="s">
        <v>627</v>
      </c>
      <c r="C239" s="12"/>
    </row>
    <row r="240" s="2" customFormat="1" ht="13.5" spans="1:3">
      <c r="A240" s="10">
        <v>2030603</v>
      </c>
      <c r="B240" s="13" t="s">
        <v>628</v>
      </c>
      <c r="C240" s="12"/>
    </row>
    <row r="241" s="2" customFormat="1" ht="13.5" spans="1:3">
      <c r="A241" s="10">
        <v>2030604</v>
      </c>
      <c r="B241" s="13" t="s">
        <v>629</v>
      </c>
      <c r="C241" s="12"/>
    </row>
    <row r="242" s="2" customFormat="1" ht="13.5" spans="1:3">
      <c r="A242" s="10">
        <v>2030607</v>
      </c>
      <c r="B242" s="14" t="s">
        <v>630</v>
      </c>
      <c r="C242" s="12">
        <v>37</v>
      </c>
    </row>
    <row r="243" s="2" customFormat="1" ht="13.5" spans="1:3">
      <c r="A243" s="10">
        <v>2030608</v>
      </c>
      <c r="B243" s="14" t="s">
        <v>631</v>
      </c>
      <c r="C243" s="12"/>
    </row>
    <row r="244" s="2" customFormat="1" ht="13.5" spans="1:3">
      <c r="A244" s="10">
        <v>2030699</v>
      </c>
      <c r="B244" s="14" t="s">
        <v>632</v>
      </c>
      <c r="C244" s="12"/>
    </row>
    <row r="245" s="2" customFormat="1" ht="13.5" spans="1:3">
      <c r="A245" s="10">
        <v>20399</v>
      </c>
      <c r="B245" s="14" t="s">
        <v>633</v>
      </c>
      <c r="C245" s="12"/>
    </row>
    <row r="246" s="2" customFormat="1" ht="13.5" spans="1:3">
      <c r="A246" s="10">
        <v>204</v>
      </c>
      <c r="B246" s="11" t="s">
        <v>89</v>
      </c>
      <c r="C246" s="12">
        <f>C247+C250+C261+C268+C276+C285+C299+C309+C319+C327+C333</f>
        <v>8834</v>
      </c>
    </row>
    <row r="247" s="2" customFormat="1" ht="13.5" spans="1:3">
      <c r="A247" s="10">
        <v>20401</v>
      </c>
      <c r="B247" s="13" t="s">
        <v>634</v>
      </c>
      <c r="C247" s="12">
        <f>SUM(C248:C249)</f>
        <v>0</v>
      </c>
    </row>
    <row r="248" s="2" customFormat="1" ht="13.5" spans="1:3">
      <c r="A248" s="10">
        <v>2040101</v>
      </c>
      <c r="B248" s="13" t="s">
        <v>635</v>
      </c>
      <c r="C248" s="12"/>
    </row>
    <row r="249" s="2" customFormat="1" ht="13.5" spans="1:3">
      <c r="A249" s="10">
        <v>2040199</v>
      </c>
      <c r="B249" s="14" t="s">
        <v>636</v>
      </c>
      <c r="C249" s="12"/>
    </row>
    <row r="250" s="2" customFormat="1" ht="13.5" spans="1:3">
      <c r="A250" s="10">
        <v>20402</v>
      </c>
      <c r="B250" s="14" t="s">
        <v>637</v>
      </c>
      <c r="C250" s="12">
        <f>SUM(C251:C260)</f>
        <v>6966</v>
      </c>
    </row>
    <row r="251" s="2" customFormat="1" ht="13.5" spans="1:3">
      <c r="A251" s="10">
        <v>2040201</v>
      </c>
      <c r="B251" s="14" t="s">
        <v>493</v>
      </c>
      <c r="C251" s="12">
        <v>3611</v>
      </c>
    </row>
    <row r="252" s="2" customFormat="1" ht="13.5" spans="1:3">
      <c r="A252" s="10">
        <v>2040202</v>
      </c>
      <c r="B252" s="14" t="s">
        <v>494</v>
      </c>
      <c r="C252" s="12">
        <f>3488-600</f>
        <v>2888</v>
      </c>
    </row>
    <row r="253" s="2" customFormat="1" ht="13.5" spans="1:3">
      <c r="A253" s="10">
        <v>2040203</v>
      </c>
      <c r="B253" s="14" t="s">
        <v>495</v>
      </c>
      <c r="C253" s="12"/>
    </row>
    <row r="254" s="2" customFormat="1" ht="13.5" spans="1:3">
      <c r="A254" s="10">
        <v>2040219</v>
      </c>
      <c r="B254" s="14" t="s">
        <v>534</v>
      </c>
      <c r="C254" s="12">
        <v>280</v>
      </c>
    </row>
    <row r="255" s="2" customFormat="1" ht="13.5" spans="1:3">
      <c r="A255" s="10">
        <v>2040220</v>
      </c>
      <c r="B255" s="14" t="s">
        <v>638</v>
      </c>
      <c r="C255" s="12"/>
    </row>
    <row r="256" s="2" customFormat="1" ht="13.5" spans="1:3">
      <c r="A256" s="10">
        <v>2040221</v>
      </c>
      <c r="B256" s="14" t="s">
        <v>639</v>
      </c>
      <c r="C256" s="12"/>
    </row>
    <row r="257" s="2" customFormat="1" ht="13.5" spans="1:3">
      <c r="A257" s="10">
        <v>2040222</v>
      </c>
      <c r="B257" s="14" t="s">
        <v>640</v>
      </c>
      <c r="C257" s="12"/>
    </row>
    <row r="258" s="2" customFormat="1" ht="13.5" spans="1:3">
      <c r="A258" s="10">
        <v>2040223</v>
      </c>
      <c r="B258" s="14" t="s">
        <v>641</v>
      </c>
      <c r="C258" s="12"/>
    </row>
    <row r="259" s="2" customFormat="1" ht="13.5" spans="1:3">
      <c r="A259" s="10">
        <v>2040250</v>
      </c>
      <c r="B259" s="14" t="s">
        <v>502</v>
      </c>
      <c r="C259" s="12"/>
    </row>
    <row r="260" s="2" customFormat="1" ht="13.5" spans="1:3">
      <c r="A260" s="10">
        <v>2040299</v>
      </c>
      <c r="B260" s="14" t="s">
        <v>642</v>
      </c>
      <c r="C260" s="12">
        <v>187</v>
      </c>
    </row>
    <row r="261" s="2" customFormat="1" ht="13.5" spans="1:3">
      <c r="A261" s="10">
        <v>20403</v>
      </c>
      <c r="B261" s="13" t="s">
        <v>643</v>
      </c>
      <c r="C261" s="12">
        <f>SUM(C262:C267)</f>
        <v>0</v>
      </c>
    </row>
    <row r="262" s="2" customFormat="1" ht="13.5" spans="1:3">
      <c r="A262" s="10">
        <v>2040301</v>
      </c>
      <c r="B262" s="13" t="s">
        <v>493</v>
      </c>
      <c r="C262" s="12"/>
    </row>
    <row r="263" s="2" customFormat="1" ht="13.5" spans="1:3">
      <c r="A263" s="10">
        <v>2040302</v>
      </c>
      <c r="B263" s="13" t="s">
        <v>494</v>
      </c>
      <c r="C263" s="12"/>
    </row>
    <row r="264" s="2" customFormat="1" ht="13.5" spans="1:3">
      <c r="A264" s="10">
        <v>2040303</v>
      </c>
      <c r="B264" s="14" t="s">
        <v>495</v>
      </c>
      <c r="C264" s="12"/>
    </row>
    <row r="265" s="2" customFormat="1" ht="13.5" spans="1:3">
      <c r="A265" s="10">
        <v>2040304</v>
      </c>
      <c r="B265" s="14" t="s">
        <v>644</v>
      </c>
      <c r="C265" s="12"/>
    </row>
    <row r="266" s="2" customFormat="1" ht="13.5" spans="1:3">
      <c r="A266" s="10">
        <v>2040350</v>
      </c>
      <c r="B266" s="14" t="s">
        <v>502</v>
      </c>
      <c r="C266" s="12"/>
    </row>
    <row r="267" s="2" customFormat="1" ht="13.5" spans="1:3">
      <c r="A267" s="10">
        <v>2040399</v>
      </c>
      <c r="B267" s="11" t="s">
        <v>645</v>
      </c>
      <c r="C267" s="12"/>
    </row>
    <row r="268" s="2" customFormat="1" ht="13.5" spans="1:3">
      <c r="A268" s="10">
        <v>20404</v>
      </c>
      <c r="B268" s="15" t="s">
        <v>646</v>
      </c>
      <c r="C268" s="12">
        <f>SUM(C269:C275)</f>
        <v>572</v>
      </c>
    </row>
    <row r="269" s="2" customFormat="1" ht="13.5" spans="1:3">
      <c r="A269" s="10">
        <v>2040401</v>
      </c>
      <c r="B269" s="13" t="s">
        <v>493</v>
      </c>
      <c r="C269" s="12">
        <v>492</v>
      </c>
    </row>
    <row r="270" s="2" customFormat="1" ht="13.5" spans="1:3">
      <c r="A270" s="10">
        <v>2040402</v>
      </c>
      <c r="B270" s="13" t="s">
        <v>494</v>
      </c>
      <c r="C270" s="12"/>
    </row>
    <row r="271" s="2" customFormat="1" ht="13.5" spans="1:3">
      <c r="A271" s="10">
        <v>2040403</v>
      </c>
      <c r="B271" s="14" t="s">
        <v>495</v>
      </c>
      <c r="C271" s="12"/>
    </row>
    <row r="272" s="2" customFormat="1" ht="13.5" spans="1:3">
      <c r="A272" s="10">
        <v>2040409</v>
      </c>
      <c r="B272" s="14" t="s">
        <v>647</v>
      </c>
      <c r="C272" s="12"/>
    </row>
    <row r="273" s="2" customFormat="1" ht="13.5" spans="1:3">
      <c r="A273" s="10">
        <v>2040410</v>
      </c>
      <c r="B273" s="14" t="s">
        <v>648</v>
      </c>
      <c r="C273" s="12"/>
    </row>
    <row r="274" s="2" customFormat="1" ht="13.5" spans="1:3">
      <c r="A274" s="10">
        <v>2040450</v>
      </c>
      <c r="B274" s="14" t="s">
        <v>502</v>
      </c>
      <c r="C274" s="12"/>
    </row>
    <row r="275" s="2" customFormat="1" ht="13.5" spans="1:3">
      <c r="A275" s="10">
        <v>2040499</v>
      </c>
      <c r="B275" s="14" t="s">
        <v>649</v>
      </c>
      <c r="C275" s="12">
        <v>80</v>
      </c>
    </row>
    <row r="276" s="2" customFormat="1" ht="13.5" spans="1:3">
      <c r="A276" s="10">
        <v>20405</v>
      </c>
      <c r="B276" s="11" t="s">
        <v>650</v>
      </c>
      <c r="C276" s="12">
        <f>SUM(C277:C284)</f>
        <v>1074</v>
      </c>
    </row>
    <row r="277" s="2" customFormat="1" ht="13.5" spans="1:3">
      <c r="A277" s="10">
        <v>2040501</v>
      </c>
      <c r="B277" s="13" t="s">
        <v>493</v>
      </c>
      <c r="C277" s="12">
        <v>974</v>
      </c>
    </row>
    <row r="278" s="2" customFormat="1" ht="13.5" spans="1:3">
      <c r="A278" s="10">
        <v>2040502</v>
      </c>
      <c r="B278" s="13" t="s">
        <v>494</v>
      </c>
      <c r="C278" s="12"/>
    </row>
    <row r="279" s="2" customFormat="1" ht="13.5" spans="1:3">
      <c r="A279" s="10">
        <v>2040503</v>
      </c>
      <c r="B279" s="13" t="s">
        <v>495</v>
      </c>
      <c r="C279" s="12"/>
    </row>
    <row r="280" s="2" customFormat="1" ht="13.5" spans="1:3">
      <c r="A280" s="10">
        <v>2040504</v>
      </c>
      <c r="B280" s="14" t="s">
        <v>651</v>
      </c>
      <c r="C280" s="12"/>
    </row>
    <row r="281" s="2" customFormat="1" ht="13.5" spans="1:3">
      <c r="A281" s="10">
        <v>2040505</v>
      </c>
      <c r="B281" s="14" t="s">
        <v>652</v>
      </c>
      <c r="C281" s="12"/>
    </row>
    <row r="282" s="2" customFormat="1" ht="13.5" spans="1:3">
      <c r="A282" s="10">
        <v>2040506</v>
      </c>
      <c r="B282" s="14" t="s">
        <v>653</v>
      </c>
      <c r="C282" s="12"/>
    </row>
    <row r="283" s="2" customFormat="1" ht="13.5" spans="1:3">
      <c r="A283" s="10">
        <v>2040550</v>
      </c>
      <c r="B283" s="13" t="s">
        <v>502</v>
      </c>
      <c r="C283" s="12"/>
    </row>
    <row r="284" s="2" customFormat="1" ht="13.5" spans="1:3">
      <c r="A284" s="10">
        <v>2040599</v>
      </c>
      <c r="B284" s="13" t="s">
        <v>654</v>
      </c>
      <c r="C284" s="12">
        <v>100</v>
      </c>
    </row>
    <row r="285" s="2" customFormat="1" ht="13.5" spans="1:3">
      <c r="A285" s="10">
        <v>20406</v>
      </c>
      <c r="B285" s="13" t="s">
        <v>655</v>
      </c>
      <c r="C285" s="12">
        <f>SUM(C286:C298)</f>
        <v>196</v>
      </c>
    </row>
    <row r="286" s="2" customFormat="1" ht="13.5" spans="1:3">
      <c r="A286" s="10">
        <v>2040601</v>
      </c>
      <c r="B286" s="14" t="s">
        <v>493</v>
      </c>
      <c r="C286" s="12">
        <v>177</v>
      </c>
    </row>
    <row r="287" s="2" customFormat="1" ht="13.5" spans="1:3">
      <c r="A287" s="10">
        <v>2040602</v>
      </c>
      <c r="B287" s="14" t="s">
        <v>494</v>
      </c>
      <c r="C287" s="12"/>
    </row>
    <row r="288" s="2" customFormat="1" ht="13.5" spans="1:3">
      <c r="A288" s="10">
        <v>2040603</v>
      </c>
      <c r="B288" s="14" t="s">
        <v>495</v>
      </c>
      <c r="C288" s="12"/>
    </row>
    <row r="289" s="2" customFormat="1" ht="13.5" spans="1:3">
      <c r="A289" s="10">
        <v>2040604</v>
      </c>
      <c r="B289" s="11" t="s">
        <v>656</v>
      </c>
      <c r="C289" s="12"/>
    </row>
    <row r="290" s="2" customFormat="1" ht="13.5" spans="1:3">
      <c r="A290" s="10">
        <v>2040605</v>
      </c>
      <c r="B290" s="13" t="s">
        <v>657</v>
      </c>
      <c r="C290" s="12">
        <v>1</v>
      </c>
    </row>
    <row r="291" s="2" customFormat="1" ht="13.5" spans="1:3">
      <c r="A291" s="10">
        <v>2040606</v>
      </c>
      <c r="B291" s="13" t="s">
        <v>658</v>
      </c>
      <c r="C291" s="12"/>
    </row>
    <row r="292" s="2" customFormat="1" ht="13.5" spans="1:3">
      <c r="A292" s="10">
        <v>2040607</v>
      </c>
      <c r="B292" s="15" t="s">
        <v>659</v>
      </c>
      <c r="C292" s="12">
        <v>5</v>
      </c>
    </row>
    <row r="293" s="2" customFormat="1" ht="13.5" spans="1:3">
      <c r="A293" s="10">
        <v>2040608</v>
      </c>
      <c r="B293" s="14" t="s">
        <v>660</v>
      </c>
      <c r="C293" s="12"/>
    </row>
    <row r="294" s="2" customFormat="1" ht="13.5" spans="1:3">
      <c r="A294" s="10">
        <v>2040610</v>
      </c>
      <c r="B294" s="14" t="s">
        <v>661</v>
      </c>
      <c r="C294" s="12"/>
    </row>
    <row r="295" s="2" customFormat="1" ht="13.5" spans="1:3">
      <c r="A295" s="10">
        <v>2040612</v>
      </c>
      <c r="B295" s="14" t="s">
        <v>662</v>
      </c>
      <c r="C295" s="12">
        <v>11</v>
      </c>
    </row>
    <row r="296" s="2" customFormat="1" ht="13.5" spans="1:3">
      <c r="A296" s="10">
        <v>2040613</v>
      </c>
      <c r="B296" s="14" t="s">
        <v>534</v>
      </c>
      <c r="C296" s="12"/>
    </row>
    <row r="297" s="2" customFormat="1" ht="13.5" spans="1:3">
      <c r="A297" s="10">
        <v>2040650</v>
      </c>
      <c r="B297" s="14" t="s">
        <v>502</v>
      </c>
      <c r="C297" s="12"/>
    </row>
    <row r="298" s="2" customFormat="1" ht="13.5" spans="1:3">
      <c r="A298" s="10">
        <v>2040699</v>
      </c>
      <c r="B298" s="13" t="s">
        <v>663</v>
      </c>
      <c r="C298" s="12">
        <v>2</v>
      </c>
    </row>
    <row r="299" s="2" customFormat="1" ht="13.5" spans="1:3">
      <c r="A299" s="10">
        <v>20407</v>
      </c>
      <c r="B299" s="15" t="s">
        <v>664</v>
      </c>
      <c r="C299" s="12">
        <f>SUM(C300:C308)</f>
        <v>0</v>
      </c>
    </row>
    <row r="300" s="2" customFormat="1" ht="13.5" spans="1:3">
      <c r="A300" s="10">
        <v>2040701</v>
      </c>
      <c r="B300" s="13" t="s">
        <v>493</v>
      </c>
      <c r="C300" s="12"/>
    </row>
    <row r="301" s="2" customFormat="1" ht="13.5" spans="1:3">
      <c r="A301" s="10">
        <v>2040702</v>
      </c>
      <c r="B301" s="14" t="s">
        <v>494</v>
      </c>
      <c r="C301" s="12"/>
    </row>
    <row r="302" s="2" customFormat="1" ht="13.5" spans="1:3">
      <c r="A302" s="10">
        <v>2040703</v>
      </c>
      <c r="B302" s="14" t="s">
        <v>495</v>
      </c>
      <c r="C302" s="12"/>
    </row>
    <row r="303" s="2" customFormat="1" ht="13.5" spans="1:3">
      <c r="A303" s="10">
        <v>2040704</v>
      </c>
      <c r="B303" s="14" t="s">
        <v>665</v>
      </c>
      <c r="C303" s="12"/>
    </row>
    <row r="304" s="2" customFormat="1" ht="13.5" spans="1:3">
      <c r="A304" s="10">
        <v>2040705</v>
      </c>
      <c r="B304" s="11" t="s">
        <v>666</v>
      </c>
      <c r="C304" s="12"/>
    </row>
    <row r="305" s="2" customFormat="1" ht="13.5" spans="1:3">
      <c r="A305" s="10">
        <v>2040706</v>
      </c>
      <c r="B305" s="13" t="s">
        <v>667</v>
      </c>
      <c r="C305" s="12"/>
    </row>
    <row r="306" s="2" customFormat="1" ht="13.5" spans="1:3">
      <c r="A306" s="10">
        <v>2040707</v>
      </c>
      <c r="B306" s="13" t="s">
        <v>534</v>
      </c>
      <c r="C306" s="12"/>
    </row>
    <row r="307" s="2" customFormat="1" ht="13.5" spans="1:3">
      <c r="A307" s="10">
        <v>2040750</v>
      </c>
      <c r="B307" s="13" t="s">
        <v>502</v>
      </c>
      <c r="C307" s="12"/>
    </row>
    <row r="308" s="2" customFormat="1" ht="13.5" spans="1:3">
      <c r="A308" s="10">
        <v>2040799</v>
      </c>
      <c r="B308" s="13" t="s">
        <v>668</v>
      </c>
      <c r="C308" s="12"/>
    </row>
    <row r="309" s="2" customFormat="1" ht="13.5" spans="1:3">
      <c r="A309" s="10">
        <v>20408</v>
      </c>
      <c r="B309" s="14" t="s">
        <v>669</v>
      </c>
      <c r="C309" s="12">
        <f>SUM(C310:C318)</f>
        <v>0</v>
      </c>
    </row>
    <row r="310" s="2" customFormat="1" ht="13.5" spans="1:3">
      <c r="A310" s="10">
        <v>2040801</v>
      </c>
      <c r="B310" s="14" t="s">
        <v>493</v>
      </c>
      <c r="C310" s="12"/>
    </row>
    <row r="311" s="2" customFormat="1" ht="13.5" spans="1:3">
      <c r="A311" s="10">
        <v>2040802</v>
      </c>
      <c r="B311" s="14" t="s">
        <v>494</v>
      </c>
      <c r="C311" s="12"/>
    </row>
    <row r="312" s="2" customFormat="1" ht="13.5" spans="1:3">
      <c r="A312" s="10">
        <v>2040803</v>
      </c>
      <c r="B312" s="13" t="s">
        <v>495</v>
      </c>
      <c r="C312" s="12"/>
    </row>
    <row r="313" s="2" customFormat="1" ht="13.5" spans="1:3">
      <c r="A313" s="10">
        <v>2040804</v>
      </c>
      <c r="B313" s="13" t="s">
        <v>670</v>
      </c>
      <c r="C313" s="12"/>
    </row>
    <row r="314" s="2" customFormat="1" ht="13.5" spans="1:3">
      <c r="A314" s="10">
        <v>2040805</v>
      </c>
      <c r="B314" s="13" t="s">
        <v>671</v>
      </c>
      <c r="C314" s="12"/>
    </row>
    <row r="315" s="2" customFormat="1" ht="13.5" spans="1:3">
      <c r="A315" s="10">
        <v>2040806</v>
      </c>
      <c r="B315" s="14" t="s">
        <v>672</v>
      </c>
      <c r="C315" s="12"/>
    </row>
    <row r="316" s="2" customFormat="1" ht="13.5" spans="1:3">
      <c r="A316" s="10">
        <v>2040807</v>
      </c>
      <c r="B316" s="14" t="s">
        <v>534</v>
      </c>
      <c r="C316" s="12"/>
    </row>
    <row r="317" s="2" customFormat="1" ht="13.5" spans="1:3">
      <c r="A317" s="10">
        <v>2040850</v>
      </c>
      <c r="B317" s="14" t="s">
        <v>502</v>
      </c>
      <c r="C317" s="12"/>
    </row>
    <row r="318" s="2" customFormat="1" ht="13.5" spans="1:3">
      <c r="A318" s="10">
        <v>2040899</v>
      </c>
      <c r="B318" s="14" t="s">
        <v>673</v>
      </c>
      <c r="C318" s="12"/>
    </row>
    <row r="319" s="2" customFormat="1" ht="13.5" spans="1:3">
      <c r="A319" s="10">
        <v>20409</v>
      </c>
      <c r="B319" s="11" t="s">
        <v>674</v>
      </c>
      <c r="C319" s="12">
        <f>SUM(C320:C326)</f>
        <v>0</v>
      </c>
    </row>
    <row r="320" s="2" customFormat="1" ht="13.5" spans="1:3">
      <c r="A320" s="10">
        <v>2040901</v>
      </c>
      <c r="B320" s="13" t="s">
        <v>493</v>
      </c>
      <c r="C320" s="12"/>
    </row>
    <row r="321" s="2" customFormat="1" ht="13.5" spans="1:3">
      <c r="A321" s="10">
        <v>2040902</v>
      </c>
      <c r="B321" s="13" t="s">
        <v>494</v>
      </c>
      <c r="C321" s="12"/>
    </row>
    <row r="322" s="2" customFormat="1" ht="13.5" spans="1:3">
      <c r="A322" s="10">
        <v>2040903</v>
      </c>
      <c r="B322" s="15" t="s">
        <v>495</v>
      </c>
      <c r="C322" s="12"/>
    </row>
    <row r="323" s="2" customFormat="1" ht="13.5" spans="1:3">
      <c r="A323" s="10">
        <v>2040904</v>
      </c>
      <c r="B323" s="16" t="s">
        <v>675</v>
      </c>
      <c r="C323" s="12"/>
    </row>
    <row r="324" s="2" customFormat="1" ht="13.5" spans="1:3">
      <c r="A324" s="10">
        <v>2040905</v>
      </c>
      <c r="B324" s="14" t="s">
        <v>676</v>
      </c>
      <c r="C324" s="12"/>
    </row>
    <row r="325" s="2" customFormat="1" ht="13.5" spans="1:3">
      <c r="A325" s="10">
        <v>2040950</v>
      </c>
      <c r="B325" s="14" t="s">
        <v>502</v>
      </c>
      <c r="C325" s="12"/>
    </row>
    <row r="326" s="2" customFormat="1" ht="13.5" spans="1:3">
      <c r="A326" s="10">
        <v>2040999</v>
      </c>
      <c r="B326" s="13" t="s">
        <v>677</v>
      </c>
      <c r="C326" s="12"/>
    </row>
    <row r="327" s="2" customFormat="1" ht="13.5" spans="1:3">
      <c r="A327" s="10">
        <v>20410</v>
      </c>
      <c r="B327" s="13" t="s">
        <v>678</v>
      </c>
      <c r="C327" s="12">
        <f>SUM(C328:C332)</f>
        <v>0</v>
      </c>
    </row>
    <row r="328" s="2" customFormat="1" ht="13.5" spans="1:3">
      <c r="A328" s="10">
        <v>2041001</v>
      </c>
      <c r="B328" s="13" t="s">
        <v>493</v>
      </c>
      <c r="C328" s="12"/>
    </row>
    <row r="329" s="2" customFormat="1" ht="13.5" spans="1:3">
      <c r="A329" s="10">
        <v>2041002</v>
      </c>
      <c r="B329" s="14" t="s">
        <v>494</v>
      </c>
      <c r="C329" s="12"/>
    </row>
    <row r="330" s="2" customFormat="1" ht="13.5" spans="1:3">
      <c r="A330" s="10">
        <v>2041006</v>
      </c>
      <c r="B330" s="13" t="s">
        <v>534</v>
      </c>
      <c r="C330" s="12"/>
    </row>
    <row r="331" s="2" customFormat="1" ht="13.5" spans="1:3">
      <c r="A331" s="10">
        <v>2041007</v>
      </c>
      <c r="B331" s="14" t="s">
        <v>679</v>
      </c>
      <c r="C331" s="12"/>
    </row>
    <row r="332" s="2" customFormat="1" ht="13.5" spans="1:3">
      <c r="A332" s="10">
        <v>2041099</v>
      </c>
      <c r="B332" s="13" t="s">
        <v>680</v>
      </c>
      <c r="C332" s="12"/>
    </row>
    <row r="333" s="2" customFormat="1" ht="13.5" spans="1:3">
      <c r="A333" s="10">
        <v>20499</v>
      </c>
      <c r="B333" s="13" t="s">
        <v>681</v>
      </c>
      <c r="C333" s="12">
        <f>SUM(C334:C335)</f>
        <v>26</v>
      </c>
    </row>
    <row r="334" s="2" customFormat="1" ht="13.5" spans="1:3">
      <c r="A334" s="10">
        <v>2049902</v>
      </c>
      <c r="B334" s="13" t="s">
        <v>682</v>
      </c>
      <c r="C334" s="12"/>
    </row>
    <row r="335" s="2" customFormat="1" ht="13.5" spans="1:3">
      <c r="A335" s="10">
        <v>2049999</v>
      </c>
      <c r="B335" s="13" t="s">
        <v>683</v>
      </c>
      <c r="C335" s="12">
        <v>26</v>
      </c>
    </row>
    <row r="336" s="2" customFormat="1" ht="13.5" spans="1:3">
      <c r="A336" s="10">
        <v>205</v>
      </c>
      <c r="B336" s="11" t="s">
        <v>684</v>
      </c>
      <c r="C336" s="12">
        <f>C337+C342+C349+C355+C361+C365+C369+C373+C379</f>
        <v>6300</v>
      </c>
    </row>
    <row r="337" s="2" customFormat="1" ht="13.5" spans="1:3">
      <c r="A337" s="10">
        <v>20501</v>
      </c>
      <c r="B337" s="14" t="s">
        <v>685</v>
      </c>
      <c r="C337" s="12">
        <f>SUM(C338:C341)</f>
        <v>79</v>
      </c>
    </row>
    <row r="338" s="2" customFormat="1" ht="13.5" spans="1:3">
      <c r="A338" s="10">
        <v>2050101</v>
      </c>
      <c r="B338" s="13" t="s">
        <v>493</v>
      </c>
      <c r="C338" s="12">
        <v>73</v>
      </c>
    </row>
    <row r="339" s="2" customFormat="1" ht="13.5" spans="1:3">
      <c r="A339" s="10">
        <v>2050102</v>
      </c>
      <c r="B339" s="13" t="s">
        <v>494</v>
      </c>
      <c r="C339" s="12">
        <v>6</v>
      </c>
    </row>
    <row r="340" s="2" customFormat="1" ht="13.5" spans="1:3">
      <c r="A340" s="10">
        <v>2050103</v>
      </c>
      <c r="B340" s="13" t="s">
        <v>495</v>
      </c>
      <c r="C340" s="12"/>
    </row>
    <row r="341" s="2" customFormat="1" ht="13.5" spans="1:3">
      <c r="A341" s="10">
        <v>2050199</v>
      </c>
      <c r="B341" s="16" t="s">
        <v>686</v>
      </c>
      <c r="C341" s="12"/>
    </row>
    <row r="342" s="2" customFormat="1" ht="13.5" spans="1:3">
      <c r="A342" s="10">
        <v>20502</v>
      </c>
      <c r="B342" s="13" t="s">
        <v>687</v>
      </c>
      <c r="C342" s="12">
        <f>SUM(C343:C348)</f>
        <v>5721</v>
      </c>
    </row>
    <row r="343" s="2" customFormat="1" ht="13.5" spans="1:3">
      <c r="A343" s="10">
        <v>2050201</v>
      </c>
      <c r="B343" s="13" t="s">
        <v>688</v>
      </c>
      <c r="C343" s="12">
        <f>435+64+281+150</f>
        <v>930</v>
      </c>
    </row>
    <row r="344" s="2" customFormat="1" ht="13.5" spans="1:3">
      <c r="A344" s="10">
        <v>2050202</v>
      </c>
      <c r="B344" s="13" t="s">
        <v>689</v>
      </c>
      <c r="C344" s="12">
        <f>2377+26</f>
        <v>2403</v>
      </c>
    </row>
    <row r="345" s="2" customFormat="1" ht="13.5" spans="1:3">
      <c r="A345" s="10">
        <v>2050203</v>
      </c>
      <c r="B345" s="14" t="s">
        <v>690</v>
      </c>
      <c r="C345" s="12">
        <f>563+90+516+1219</f>
        <v>2388</v>
      </c>
    </row>
    <row r="346" s="2" customFormat="1" ht="13.5" spans="1:3">
      <c r="A346" s="10">
        <v>2050204</v>
      </c>
      <c r="B346" s="14" t="s">
        <v>691</v>
      </c>
      <c r="C346" s="12"/>
    </row>
    <row r="347" s="2" customFormat="1" ht="13.5" spans="1:3">
      <c r="A347" s="10">
        <v>2050205</v>
      </c>
      <c r="B347" s="14" t="s">
        <v>692</v>
      </c>
      <c r="C347" s="12"/>
    </row>
    <row r="348" s="2" customFormat="1" ht="13.5" spans="1:3">
      <c r="A348" s="10">
        <v>2050299</v>
      </c>
      <c r="B348" s="13" t="s">
        <v>693</v>
      </c>
      <c r="C348" s="12"/>
    </row>
    <row r="349" s="2" customFormat="1" ht="13.5" spans="1:3">
      <c r="A349" s="10">
        <v>20503</v>
      </c>
      <c r="B349" s="13" t="s">
        <v>694</v>
      </c>
      <c r="C349" s="12">
        <f>SUM(C350:C354)</f>
        <v>500</v>
      </c>
    </row>
    <row r="350" s="2" customFormat="1" ht="13.5" spans="1:3">
      <c r="A350" s="10">
        <v>2050301</v>
      </c>
      <c r="B350" s="13" t="s">
        <v>695</v>
      </c>
      <c r="C350" s="12"/>
    </row>
    <row r="351" s="2" customFormat="1" ht="13.5" spans="1:3">
      <c r="A351" s="10">
        <v>2050302</v>
      </c>
      <c r="B351" s="13" t="s">
        <v>696</v>
      </c>
      <c r="C351" s="12"/>
    </row>
    <row r="352" s="2" customFormat="1" ht="13.5" spans="1:3">
      <c r="A352" s="10">
        <v>2050303</v>
      </c>
      <c r="B352" s="13" t="s">
        <v>697</v>
      </c>
      <c r="C352" s="12">
        <v>500</v>
      </c>
    </row>
    <row r="353" s="2" customFormat="1" ht="13.5" spans="1:3">
      <c r="A353" s="10">
        <v>2050305</v>
      </c>
      <c r="B353" s="14" t="s">
        <v>698</v>
      </c>
      <c r="C353" s="12"/>
    </row>
    <row r="354" s="2" customFormat="1" ht="13.5" spans="1:3">
      <c r="A354" s="10">
        <v>2050399</v>
      </c>
      <c r="B354" s="14" t="s">
        <v>699</v>
      </c>
      <c r="C354" s="12"/>
    </row>
    <row r="355" s="2" customFormat="1" ht="13.5" spans="1:3">
      <c r="A355" s="10">
        <v>20504</v>
      </c>
      <c r="B355" s="11" t="s">
        <v>700</v>
      </c>
      <c r="C355" s="12">
        <f>SUM(C356:C360)</f>
        <v>0</v>
      </c>
    </row>
    <row r="356" s="2" customFormat="1" ht="13.5" spans="1:3">
      <c r="A356" s="10">
        <v>2050401</v>
      </c>
      <c r="B356" s="13" t="s">
        <v>701</v>
      </c>
      <c r="C356" s="12"/>
    </row>
    <row r="357" s="2" customFormat="1" ht="13.5" spans="1:3">
      <c r="A357" s="10">
        <v>2050402</v>
      </c>
      <c r="B357" s="13" t="s">
        <v>702</v>
      </c>
      <c r="C357" s="12"/>
    </row>
    <row r="358" s="2" customFormat="1" ht="13.5" spans="1:3">
      <c r="A358" s="10">
        <v>2050403</v>
      </c>
      <c r="B358" s="13" t="s">
        <v>703</v>
      </c>
      <c r="C358" s="12"/>
    </row>
    <row r="359" s="2" customFormat="1" ht="13.5" spans="1:3">
      <c r="A359" s="10">
        <v>2050404</v>
      </c>
      <c r="B359" s="14" t="s">
        <v>704</v>
      </c>
      <c r="C359" s="12"/>
    </row>
    <row r="360" s="2" customFormat="1" ht="13.5" spans="1:3">
      <c r="A360" s="10">
        <v>2050499</v>
      </c>
      <c r="B360" s="14" t="s">
        <v>705</v>
      </c>
      <c r="C360" s="12"/>
    </row>
    <row r="361" s="2" customFormat="1" ht="13.5" spans="1:3">
      <c r="A361" s="10">
        <v>20505</v>
      </c>
      <c r="B361" s="14" t="s">
        <v>706</v>
      </c>
      <c r="C361" s="12">
        <f>SUM(C362:C364)</f>
        <v>0</v>
      </c>
    </row>
    <row r="362" s="2" customFormat="1" ht="13.5" spans="1:3">
      <c r="A362" s="10">
        <v>2050501</v>
      </c>
      <c r="B362" s="13" t="s">
        <v>707</v>
      </c>
      <c r="C362" s="12"/>
    </row>
    <row r="363" s="2" customFormat="1" ht="13.5" spans="1:3">
      <c r="A363" s="10">
        <v>2050502</v>
      </c>
      <c r="B363" s="13" t="s">
        <v>708</v>
      </c>
      <c r="C363" s="12"/>
    </row>
    <row r="364" s="2" customFormat="1" ht="13.5" spans="1:3">
      <c r="A364" s="10">
        <v>2050599</v>
      </c>
      <c r="B364" s="13" t="s">
        <v>709</v>
      </c>
      <c r="C364" s="12"/>
    </row>
    <row r="365" s="2" customFormat="1" ht="13.5" spans="1:3">
      <c r="A365" s="10">
        <v>20506</v>
      </c>
      <c r="B365" s="14" t="s">
        <v>710</v>
      </c>
      <c r="C365" s="12">
        <f>SUM(C366:C368)</f>
        <v>0</v>
      </c>
    </row>
    <row r="366" s="2" customFormat="1" ht="13.5" spans="1:3">
      <c r="A366" s="10">
        <v>2050601</v>
      </c>
      <c r="B366" s="14" t="s">
        <v>711</v>
      </c>
      <c r="C366" s="12"/>
    </row>
    <row r="367" s="2" customFormat="1" ht="13.5" spans="1:3">
      <c r="A367" s="10">
        <v>2050602</v>
      </c>
      <c r="B367" s="14" t="s">
        <v>712</v>
      </c>
      <c r="C367" s="12"/>
    </row>
    <row r="368" s="2" customFormat="1" ht="13.5" spans="1:3">
      <c r="A368" s="10">
        <v>2050699</v>
      </c>
      <c r="B368" s="11" t="s">
        <v>713</v>
      </c>
      <c r="C368" s="12"/>
    </row>
    <row r="369" s="2" customFormat="1" ht="13.5" spans="1:3">
      <c r="A369" s="10">
        <v>20507</v>
      </c>
      <c r="B369" s="13" t="s">
        <v>714</v>
      </c>
      <c r="C369" s="12">
        <f>SUM(C370:C372)</f>
        <v>0</v>
      </c>
    </row>
    <row r="370" s="2" customFormat="1" ht="13.5" spans="1:3">
      <c r="A370" s="10">
        <v>2050701</v>
      </c>
      <c r="B370" s="13" t="s">
        <v>715</v>
      </c>
      <c r="C370" s="12"/>
    </row>
    <row r="371" s="2" customFormat="1" ht="13.5" spans="1:3">
      <c r="A371" s="10">
        <v>2050702</v>
      </c>
      <c r="B371" s="13" t="s">
        <v>716</v>
      </c>
      <c r="C371" s="12"/>
    </row>
    <row r="372" s="2" customFormat="1" ht="13.5" spans="1:3">
      <c r="A372" s="10">
        <v>2050799</v>
      </c>
      <c r="B372" s="14" t="s">
        <v>717</v>
      </c>
      <c r="C372" s="12"/>
    </row>
    <row r="373" s="2" customFormat="1" ht="13.5" spans="1:3">
      <c r="A373" s="10">
        <v>20508</v>
      </c>
      <c r="B373" s="14" t="s">
        <v>718</v>
      </c>
      <c r="C373" s="12">
        <f>SUM(C374:C378)</f>
        <v>0</v>
      </c>
    </row>
    <row r="374" s="2" customFormat="1" ht="13.5" spans="1:3">
      <c r="A374" s="10">
        <v>2050801</v>
      </c>
      <c r="B374" s="14" t="s">
        <v>719</v>
      </c>
      <c r="C374" s="12"/>
    </row>
    <row r="375" s="2" customFormat="1" ht="13.5" spans="1:3">
      <c r="A375" s="10">
        <v>2050802</v>
      </c>
      <c r="B375" s="13" t="s">
        <v>720</v>
      </c>
      <c r="C375" s="12"/>
    </row>
    <row r="376" s="2" customFormat="1" ht="13.5" spans="1:3">
      <c r="A376" s="10">
        <v>2050803</v>
      </c>
      <c r="B376" s="13" t="s">
        <v>721</v>
      </c>
      <c r="C376" s="12"/>
    </row>
    <row r="377" s="2" customFormat="1" ht="13.5" spans="1:3">
      <c r="A377" s="10">
        <v>2050804</v>
      </c>
      <c r="B377" s="13" t="s">
        <v>722</v>
      </c>
      <c r="C377" s="12"/>
    </row>
    <row r="378" s="2" customFormat="1" ht="13.5" spans="1:3">
      <c r="A378" s="10">
        <v>2050899</v>
      </c>
      <c r="B378" s="13" t="s">
        <v>723</v>
      </c>
      <c r="C378" s="12"/>
    </row>
    <row r="379" s="2" customFormat="1" ht="13.5" spans="1:3">
      <c r="A379" s="10">
        <v>20509</v>
      </c>
      <c r="B379" s="13" t="s">
        <v>724</v>
      </c>
      <c r="C379" s="12">
        <f>SUM(C380:C386)</f>
        <v>0</v>
      </c>
    </row>
    <row r="380" s="2" customFormat="1" ht="13.5" spans="1:3">
      <c r="A380" s="10">
        <v>2050901</v>
      </c>
      <c r="B380" s="14" t="s">
        <v>725</v>
      </c>
      <c r="C380" s="12"/>
    </row>
    <row r="381" s="2" customFormat="1" ht="13.5" spans="1:3">
      <c r="A381" s="10">
        <v>2050902</v>
      </c>
      <c r="B381" s="14" t="s">
        <v>726</v>
      </c>
      <c r="C381" s="12"/>
    </row>
    <row r="382" s="2" customFormat="1" ht="13.5" spans="1:3">
      <c r="A382" s="10">
        <v>2050903</v>
      </c>
      <c r="B382" s="14" t="s">
        <v>727</v>
      </c>
      <c r="C382" s="12"/>
    </row>
    <row r="383" s="2" customFormat="1" ht="13.5" spans="1:3">
      <c r="A383" s="10">
        <v>2050904</v>
      </c>
      <c r="B383" s="11" t="s">
        <v>728</v>
      </c>
      <c r="C383" s="12"/>
    </row>
    <row r="384" s="2" customFormat="1" ht="13.5" spans="1:3">
      <c r="A384" s="10">
        <v>2050905</v>
      </c>
      <c r="B384" s="13" t="s">
        <v>729</v>
      </c>
      <c r="C384" s="12"/>
    </row>
    <row r="385" s="2" customFormat="1" ht="13.5" spans="1:3">
      <c r="A385" s="10">
        <v>2050999</v>
      </c>
      <c r="B385" s="13" t="s">
        <v>730</v>
      </c>
      <c r="C385" s="12"/>
    </row>
    <row r="386" s="2" customFormat="1" ht="13.5" spans="1:3">
      <c r="A386" s="10">
        <v>2059999</v>
      </c>
      <c r="B386" s="13" t="s">
        <v>731</v>
      </c>
      <c r="C386" s="12"/>
    </row>
    <row r="387" s="2" customFormat="1" ht="13.5" spans="1:3">
      <c r="A387" s="10">
        <v>206</v>
      </c>
      <c r="B387" s="11" t="s">
        <v>732</v>
      </c>
      <c r="C387" s="12">
        <f>C388+C393+C402+C408+C413+C418+C423+C430+C434+C438</f>
        <v>159</v>
      </c>
    </row>
    <row r="388" s="2" customFormat="1" ht="13.5" spans="1:3">
      <c r="A388" s="10">
        <v>20601</v>
      </c>
      <c r="B388" s="14" t="s">
        <v>733</v>
      </c>
      <c r="C388" s="12">
        <f>SUM(C389:C392)</f>
        <v>0</v>
      </c>
    </row>
    <row r="389" s="2" customFormat="1" ht="13.5" spans="1:3">
      <c r="A389" s="10">
        <v>2060101</v>
      </c>
      <c r="B389" s="13" t="s">
        <v>493</v>
      </c>
      <c r="C389" s="12"/>
    </row>
    <row r="390" s="2" customFormat="1" ht="13.5" spans="1:3">
      <c r="A390" s="10">
        <v>2060102</v>
      </c>
      <c r="B390" s="13" t="s">
        <v>494</v>
      </c>
      <c r="C390" s="12"/>
    </row>
    <row r="391" s="2" customFormat="1" ht="13.5" spans="1:3">
      <c r="A391" s="10">
        <v>2060103</v>
      </c>
      <c r="B391" s="13" t="s">
        <v>495</v>
      </c>
      <c r="C391" s="12"/>
    </row>
    <row r="392" s="2" customFormat="1" ht="13.5" spans="1:3">
      <c r="A392" s="10">
        <v>2060199</v>
      </c>
      <c r="B392" s="14" t="s">
        <v>734</v>
      </c>
      <c r="C392" s="12"/>
    </row>
    <row r="393" s="2" customFormat="1" ht="13.5" spans="1:3">
      <c r="A393" s="10">
        <v>20602</v>
      </c>
      <c r="B393" s="13" t="s">
        <v>735</v>
      </c>
      <c r="C393" s="12">
        <f>SUM(C394:C401)</f>
        <v>0</v>
      </c>
    </row>
    <row r="394" s="2" customFormat="1" ht="13.5" spans="1:3">
      <c r="A394" s="10">
        <v>2060201</v>
      </c>
      <c r="B394" s="13" t="s">
        <v>736</v>
      </c>
      <c r="C394" s="12"/>
    </row>
    <row r="395" s="2" customFormat="1" ht="13.5" spans="1:3">
      <c r="A395" s="10">
        <v>2060203</v>
      </c>
      <c r="B395" s="11" t="s">
        <v>737</v>
      </c>
      <c r="C395" s="12"/>
    </row>
    <row r="396" s="2" customFormat="1" ht="13.5" spans="1:3">
      <c r="A396" s="10">
        <v>2060204</v>
      </c>
      <c r="B396" s="13" t="s">
        <v>738</v>
      </c>
      <c r="C396" s="12"/>
    </row>
    <row r="397" s="2" customFormat="1" ht="13.5" spans="1:3">
      <c r="A397" s="10">
        <v>2060205</v>
      </c>
      <c r="B397" s="13" t="s">
        <v>739</v>
      </c>
      <c r="C397" s="12"/>
    </row>
    <row r="398" s="2" customFormat="1" ht="13.5" spans="1:3">
      <c r="A398" s="10">
        <v>2060206</v>
      </c>
      <c r="B398" s="13" t="s">
        <v>740</v>
      </c>
      <c r="C398" s="12"/>
    </row>
    <row r="399" s="2" customFormat="1" ht="13.5" spans="1:3">
      <c r="A399" s="10">
        <v>2060207</v>
      </c>
      <c r="B399" s="14" t="s">
        <v>741</v>
      </c>
      <c r="C399" s="12"/>
    </row>
    <row r="400" s="2" customFormat="1" ht="13.5" spans="1:3">
      <c r="A400" s="10">
        <v>2060208</v>
      </c>
      <c r="B400" s="14" t="s">
        <v>742</v>
      </c>
      <c r="C400" s="12"/>
    </row>
    <row r="401" s="2" customFormat="1" ht="13.5" spans="1:3">
      <c r="A401" s="10">
        <v>2060299</v>
      </c>
      <c r="B401" s="14" t="s">
        <v>743</v>
      </c>
      <c r="C401" s="12"/>
    </row>
    <row r="402" s="2" customFormat="1" ht="13.5" spans="1:3">
      <c r="A402" s="10">
        <v>20603</v>
      </c>
      <c r="B402" s="14" t="s">
        <v>744</v>
      </c>
      <c r="C402" s="12">
        <f>SUM(C403:C407)</f>
        <v>0</v>
      </c>
    </row>
    <row r="403" s="2" customFormat="1" ht="13.5" spans="1:3">
      <c r="A403" s="10">
        <v>2060301</v>
      </c>
      <c r="B403" s="13" t="s">
        <v>736</v>
      </c>
      <c r="C403" s="12"/>
    </row>
    <row r="404" s="2" customFormat="1" ht="13.5" spans="1:3">
      <c r="A404" s="10">
        <v>2060302</v>
      </c>
      <c r="B404" s="13" t="s">
        <v>745</v>
      </c>
      <c r="C404" s="12"/>
    </row>
    <row r="405" s="2" customFormat="1" ht="13.5" spans="1:3">
      <c r="A405" s="10">
        <v>2060303</v>
      </c>
      <c r="B405" s="13" t="s">
        <v>746</v>
      </c>
      <c r="C405" s="12"/>
    </row>
    <row r="406" s="2" customFormat="1" ht="13.5" spans="1:3">
      <c r="A406" s="10">
        <v>2060304</v>
      </c>
      <c r="B406" s="14" t="s">
        <v>747</v>
      </c>
      <c r="C406" s="12"/>
    </row>
    <row r="407" s="2" customFormat="1" ht="13.5" spans="1:3">
      <c r="A407" s="10">
        <v>2060399</v>
      </c>
      <c r="B407" s="14" t="s">
        <v>748</v>
      </c>
      <c r="C407" s="12"/>
    </row>
    <row r="408" s="2" customFormat="1" ht="13.5" spans="1:3">
      <c r="A408" s="10">
        <v>20604</v>
      </c>
      <c r="B408" s="14" t="s">
        <v>749</v>
      </c>
      <c r="C408" s="12">
        <f>SUM(C409:C412)</f>
        <v>159</v>
      </c>
    </row>
    <row r="409" s="2" customFormat="1" ht="13.5" spans="1:3">
      <c r="A409" s="10">
        <v>2060401</v>
      </c>
      <c r="B409" s="11" t="s">
        <v>736</v>
      </c>
      <c r="C409" s="12"/>
    </row>
    <row r="410" s="2" customFormat="1" ht="13.5" spans="1:3">
      <c r="A410" s="10">
        <v>2060404</v>
      </c>
      <c r="B410" s="13" t="s">
        <v>750</v>
      </c>
      <c r="C410" s="12"/>
    </row>
    <row r="411" s="2" customFormat="1" ht="13.5" spans="1:3">
      <c r="A411" s="10">
        <v>2060405</v>
      </c>
      <c r="B411" s="13" t="s">
        <v>751</v>
      </c>
      <c r="C411" s="12"/>
    </row>
    <row r="412" s="2" customFormat="1" ht="13.5" spans="1:3">
      <c r="A412" s="10">
        <v>2060499</v>
      </c>
      <c r="B412" s="14" t="s">
        <v>752</v>
      </c>
      <c r="C412" s="12">
        <v>159</v>
      </c>
    </row>
    <row r="413" s="2" customFormat="1" ht="13.5" spans="1:3">
      <c r="A413" s="10">
        <v>20605</v>
      </c>
      <c r="B413" s="14" t="s">
        <v>753</v>
      </c>
      <c r="C413" s="12">
        <f>SUM(C414:C417)</f>
        <v>0</v>
      </c>
    </row>
    <row r="414" s="2" customFormat="1" ht="13.5" spans="1:3">
      <c r="A414" s="10">
        <v>2060501</v>
      </c>
      <c r="B414" s="14" t="s">
        <v>736</v>
      </c>
      <c r="C414" s="12"/>
    </row>
    <row r="415" s="2" customFormat="1" ht="13.5" spans="1:3">
      <c r="A415" s="10">
        <v>2060502</v>
      </c>
      <c r="B415" s="13" t="s">
        <v>754</v>
      </c>
      <c r="C415" s="12"/>
    </row>
    <row r="416" s="2" customFormat="1" ht="13.5" spans="1:3">
      <c r="A416" s="10">
        <v>2060503</v>
      </c>
      <c r="B416" s="13" t="s">
        <v>755</v>
      </c>
      <c r="C416" s="12"/>
    </row>
    <row r="417" s="2" customFormat="1" ht="13.5" spans="1:3">
      <c r="A417" s="10">
        <v>2060599</v>
      </c>
      <c r="B417" s="13" t="s">
        <v>756</v>
      </c>
      <c r="C417" s="12"/>
    </row>
    <row r="418" s="2" customFormat="1" ht="13.5" spans="1:3">
      <c r="A418" s="10">
        <v>20606</v>
      </c>
      <c r="B418" s="14" t="s">
        <v>757</v>
      </c>
      <c r="C418" s="12">
        <f>SUM(C419:C422)</f>
        <v>0</v>
      </c>
    </row>
    <row r="419" s="2" customFormat="1" ht="13.5" spans="1:3">
      <c r="A419" s="10">
        <v>2060601</v>
      </c>
      <c r="B419" s="14" t="s">
        <v>758</v>
      </c>
      <c r="C419" s="12"/>
    </row>
    <row r="420" s="2" customFormat="1" ht="13.5" spans="1:3">
      <c r="A420" s="10">
        <v>2060602</v>
      </c>
      <c r="B420" s="14" t="s">
        <v>759</v>
      </c>
      <c r="C420" s="12"/>
    </row>
    <row r="421" s="2" customFormat="1" ht="13.5" spans="1:3">
      <c r="A421" s="10">
        <v>2060603</v>
      </c>
      <c r="B421" s="14" t="s">
        <v>760</v>
      </c>
      <c r="C421" s="12"/>
    </row>
    <row r="422" s="2" customFormat="1" ht="13.5" spans="1:3">
      <c r="A422" s="10">
        <v>2060699</v>
      </c>
      <c r="B422" s="14" t="s">
        <v>761</v>
      </c>
      <c r="C422" s="12"/>
    </row>
    <row r="423" s="2" customFormat="1" ht="13.5" spans="1:3">
      <c r="A423" s="10">
        <v>20607</v>
      </c>
      <c r="B423" s="13" t="s">
        <v>762</v>
      </c>
      <c r="C423" s="12">
        <f>SUM(C424:C429)</f>
        <v>0</v>
      </c>
    </row>
    <row r="424" s="2" customFormat="1" ht="13.5" spans="1:3">
      <c r="A424" s="10">
        <v>2060701</v>
      </c>
      <c r="B424" s="13" t="s">
        <v>736</v>
      </c>
      <c r="C424" s="12"/>
    </row>
    <row r="425" s="2" customFormat="1" ht="13.5" spans="1:3">
      <c r="A425" s="10">
        <v>2060702</v>
      </c>
      <c r="B425" s="14" t="s">
        <v>763</v>
      </c>
      <c r="C425" s="12"/>
    </row>
    <row r="426" s="2" customFormat="1" ht="13.5" spans="1:3">
      <c r="A426" s="10">
        <v>2060703</v>
      </c>
      <c r="B426" s="14" t="s">
        <v>764</v>
      </c>
      <c r="C426" s="12"/>
    </row>
    <row r="427" s="2" customFormat="1" ht="13.5" spans="1:3">
      <c r="A427" s="10">
        <v>2060704</v>
      </c>
      <c r="B427" s="14" t="s">
        <v>765</v>
      </c>
      <c r="C427" s="12"/>
    </row>
    <row r="428" s="2" customFormat="1" ht="13.5" spans="1:3">
      <c r="A428" s="10">
        <v>2060705</v>
      </c>
      <c r="B428" s="13" t="s">
        <v>766</v>
      </c>
      <c r="C428" s="12"/>
    </row>
    <row r="429" s="2" customFormat="1" ht="13.5" spans="1:3">
      <c r="A429" s="10">
        <v>2060799</v>
      </c>
      <c r="B429" s="13" t="s">
        <v>767</v>
      </c>
      <c r="C429" s="12"/>
    </row>
    <row r="430" s="2" customFormat="1" ht="13.5" spans="1:3">
      <c r="A430" s="10">
        <v>20608</v>
      </c>
      <c r="B430" s="13" t="s">
        <v>768</v>
      </c>
      <c r="C430" s="12">
        <f>SUM(C431:C433)</f>
        <v>0</v>
      </c>
    </row>
    <row r="431" s="2" customFormat="1" ht="13.5" spans="1:3">
      <c r="A431" s="10">
        <v>2060801</v>
      </c>
      <c r="B431" s="14" t="s">
        <v>769</v>
      </c>
      <c r="C431" s="12"/>
    </row>
    <row r="432" s="2" customFormat="1" ht="13.5" spans="1:3">
      <c r="A432" s="10">
        <v>2060802</v>
      </c>
      <c r="B432" s="14" t="s">
        <v>770</v>
      </c>
      <c r="C432" s="12"/>
    </row>
    <row r="433" s="2" customFormat="1" ht="13.5" spans="1:3">
      <c r="A433" s="10">
        <v>2060899</v>
      </c>
      <c r="B433" s="14" t="s">
        <v>771</v>
      </c>
      <c r="C433" s="12"/>
    </row>
    <row r="434" s="2" customFormat="1" ht="13.5" spans="1:3">
      <c r="A434" s="10">
        <v>20609</v>
      </c>
      <c r="B434" s="11" t="s">
        <v>772</v>
      </c>
      <c r="C434" s="12">
        <f>SUM(C435:C437)</f>
        <v>0</v>
      </c>
    </row>
    <row r="435" s="2" customFormat="1" ht="13.5" spans="1:3">
      <c r="A435" s="10">
        <v>2060901</v>
      </c>
      <c r="B435" s="14" t="s">
        <v>773</v>
      </c>
      <c r="C435" s="12"/>
    </row>
    <row r="436" s="2" customFormat="1" ht="13.5" spans="1:3">
      <c r="A436" s="10">
        <v>2060902</v>
      </c>
      <c r="B436" s="14" t="s">
        <v>774</v>
      </c>
      <c r="C436" s="12"/>
    </row>
    <row r="437" s="2" customFormat="1" ht="13.5" spans="1:3">
      <c r="A437" s="10">
        <v>2060999</v>
      </c>
      <c r="B437" s="14" t="s">
        <v>775</v>
      </c>
      <c r="C437" s="12"/>
    </row>
    <row r="438" s="2" customFormat="1" ht="13.5" spans="1:3">
      <c r="A438" s="10">
        <v>20699</v>
      </c>
      <c r="B438" s="13" t="s">
        <v>776</v>
      </c>
      <c r="C438" s="12">
        <f>SUM(C439:C442)</f>
        <v>0</v>
      </c>
    </row>
    <row r="439" s="2" customFormat="1" ht="13.5" spans="1:3">
      <c r="A439" s="10">
        <v>2069901</v>
      </c>
      <c r="B439" s="13" t="s">
        <v>777</v>
      </c>
      <c r="C439" s="12"/>
    </row>
    <row r="440" s="2" customFormat="1" ht="13.5" spans="1:3">
      <c r="A440" s="10">
        <v>2069902</v>
      </c>
      <c r="B440" s="14" t="s">
        <v>778</v>
      </c>
      <c r="C440" s="12"/>
    </row>
    <row r="441" s="2" customFormat="1" ht="13.5" spans="1:3">
      <c r="A441" s="10">
        <v>2069903</v>
      </c>
      <c r="B441" s="14" t="s">
        <v>779</v>
      </c>
      <c r="C441" s="12"/>
    </row>
    <row r="442" s="2" customFormat="1" ht="13.5" spans="1:3">
      <c r="A442" s="10">
        <v>2069999</v>
      </c>
      <c r="B442" s="14" t="s">
        <v>780</v>
      </c>
      <c r="C442" s="12"/>
    </row>
    <row r="443" s="2" customFormat="1" ht="13.5" spans="1:3">
      <c r="A443" s="10">
        <v>207</v>
      </c>
      <c r="B443" s="11" t="s">
        <v>781</v>
      </c>
      <c r="C443" s="12">
        <f>C444+C460+C468+C479+C488+C496</f>
        <v>2339</v>
      </c>
    </row>
    <row r="444" s="2" customFormat="1" ht="13.5" spans="1:3">
      <c r="A444" s="10">
        <v>20701</v>
      </c>
      <c r="B444" s="11" t="s">
        <v>782</v>
      </c>
      <c r="C444" s="12">
        <f>SUM(C445:C459)</f>
        <v>2334</v>
      </c>
    </row>
    <row r="445" s="2" customFormat="1" ht="13.5" spans="1:3">
      <c r="A445" s="10">
        <v>2070101</v>
      </c>
      <c r="B445" s="11" t="s">
        <v>493</v>
      </c>
      <c r="C445" s="12">
        <v>97</v>
      </c>
    </row>
    <row r="446" s="2" customFormat="1" ht="13.5" spans="1:3">
      <c r="A446" s="10">
        <v>2070102</v>
      </c>
      <c r="B446" s="11" t="s">
        <v>494</v>
      </c>
      <c r="C446" s="12"/>
    </row>
    <row r="447" s="2" customFormat="1" ht="13.5" spans="1:3">
      <c r="A447" s="10">
        <v>2070103</v>
      </c>
      <c r="B447" s="11" t="s">
        <v>495</v>
      </c>
      <c r="C447" s="12"/>
    </row>
    <row r="448" s="2" customFormat="1" ht="13.5" spans="1:3">
      <c r="A448" s="10">
        <v>2070104</v>
      </c>
      <c r="B448" s="11" t="s">
        <v>783</v>
      </c>
      <c r="C448" s="12"/>
    </row>
    <row r="449" s="2" customFormat="1" ht="13.5" spans="1:3">
      <c r="A449" s="10">
        <v>2070105</v>
      </c>
      <c r="B449" s="11" t="s">
        <v>784</v>
      </c>
      <c r="C449" s="12"/>
    </row>
    <row r="450" s="2" customFormat="1" ht="13.5" spans="1:3">
      <c r="A450" s="10">
        <v>2070106</v>
      </c>
      <c r="B450" s="11" t="s">
        <v>785</v>
      </c>
      <c r="C450" s="12"/>
    </row>
    <row r="451" s="2" customFormat="1" ht="13.5" spans="1:3">
      <c r="A451" s="10">
        <v>2070107</v>
      </c>
      <c r="B451" s="11" t="s">
        <v>786</v>
      </c>
      <c r="C451" s="12"/>
    </row>
    <row r="452" s="2" customFormat="1" ht="13.5" spans="1:3">
      <c r="A452" s="10">
        <v>2070108</v>
      </c>
      <c r="B452" s="11" t="s">
        <v>787</v>
      </c>
      <c r="C452" s="12"/>
    </row>
    <row r="453" s="2" customFormat="1" ht="13.5" spans="1:3">
      <c r="A453" s="10">
        <v>2070109</v>
      </c>
      <c r="B453" s="11" t="s">
        <v>788</v>
      </c>
      <c r="C453" s="12"/>
    </row>
    <row r="454" s="2" customFormat="1" ht="13.5" spans="1:3">
      <c r="A454" s="10">
        <v>2070110</v>
      </c>
      <c r="B454" s="11" t="s">
        <v>789</v>
      </c>
      <c r="C454" s="12"/>
    </row>
    <row r="455" s="2" customFormat="1" ht="13.5" spans="1:3">
      <c r="A455" s="10">
        <v>2070111</v>
      </c>
      <c r="B455" s="11" t="s">
        <v>790</v>
      </c>
      <c r="C455" s="12"/>
    </row>
    <row r="456" s="2" customFormat="1" ht="13.5" spans="1:3">
      <c r="A456" s="10">
        <v>2070112</v>
      </c>
      <c r="B456" s="11" t="s">
        <v>791</v>
      </c>
      <c r="C456" s="12"/>
    </row>
    <row r="457" s="2" customFormat="1" ht="13.5" spans="1:3">
      <c r="A457" s="10">
        <v>2070113</v>
      </c>
      <c r="B457" s="11" t="s">
        <v>792</v>
      </c>
      <c r="C457" s="12"/>
    </row>
    <row r="458" s="2" customFormat="1" ht="13.5" spans="1:3">
      <c r="A458" s="10">
        <v>2070114</v>
      </c>
      <c r="B458" s="11" t="s">
        <v>793</v>
      </c>
      <c r="C458" s="12"/>
    </row>
    <row r="459" s="2" customFormat="1" ht="13.5" spans="1:3">
      <c r="A459" s="10">
        <v>2070199</v>
      </c>
      <c r="B459" s="11" t="s">
        <v>794</v>
      </c>
      <c r="C459" s="12">
        <v>2237</v>
      </c>
    </row>
    <row r="460" s="2" customFormat="1" ht="13.5" spans="1:3">
      <c r="A460" s="10">
        <v>20702</v>
      </c>
      <c r="B460" s="11" t="s">
        <v>795</v>
      </c>
      <c r="C460" s="12">
        <f>SUM(C461:C467)</f>
        <v>0</v>
      </c>
    </row>
    <row r="461" s="2" customFormat="1" ht="13.5" spans="1:3">
      <c r="A461" s="10">
        <v>2070201</v>
      </c>
      <c r="B461" s="11" t="s">
        <v>493</v>
      </c>
      <c r="C461" s="12"/>
    </row>
    <row r="462" s="2" customFormat="1" ht="13.5" spans="1:3">
      <c r="A462" s="10">
        <v>2070202</v>
      </c>
      <c r="B462" s="11" t="s">
        <v>494</v>
      </c>
      <c r="C462" s="12"/>
    </row>
    <row r="463" s="2" customFormat="1" ht="13.5" spans="1:3">
      <c r="A463" s="10">
        <v>2070203</v>
      </c>
      <c r="B463" s="11" t="s">
        <v>495</v>
      </c>
      <c r="C463" s="12"/>
    </row>
    <row r="464" s="2" customFormat="1" ht="13.5" spans="1:3">
      <c r="A464" s="10">
        <v>2070204</v>
      </c>
      <c r="B464" s="11" t="s">
        <v>796</v>
      </c>
      <c r="C464" s="12"/>
    </row>
    <row r="465" s="2" customFormat="1" ht="13.5" spans="1:3">
      <c r="A465" s="10">
        <v>2070205</v>
      </c>
      <c r="B465" s="11" t="s">
        <v>797</v>
      </c>
      <c r="C465" s="12"/>
    </row>
    <row r="466" s="2" customFormat="1" ht="13.5" spans="1:3">
      <c r="A466" s="10">
        <v>2070206</v>
      </c>
      <c r="B466" s="11" t="s">
        <v>798</v>
      </c>
      <c r="C466" s="12"/>
    </row>
    <row r="467" s="2" customFormat="1" ht="13.5" spans="1:3">
      <c r="A467" s="10">
        <v>2070299</v>
      </c>
      <c r="B467" s="11" t="s">
        <v>799</v>
      </c>
      <c r="C467" s="12"/>
    </row>
    <row r="468" s="2" customFormat="1" ht="13.5" spans="1:3">
      <c r="A468" s="10">
        <v>20703</v>
      </c>
      <c r="B468" s="11" t="s">
        <v>800</v>
      </c>
      <c r="C468" s="12">
        <f>SUM(C469:C478)</f>
        <v>5</v>
      </c>
    </row>
    <row r="469" s="2" customFormat="1" ht="13.5" spans="1:3">
      <c r="A469" s="10">
        <v>2070301</v>
      </c>
      <c r="B469" s="11" t="s">
        <v>493</v>
      </c>
      <c r="C469" s="12"/>
    </row>
    <row r="470" s="2" customFormat="1" ht="13.5" spans="1:3">
      <c r="A470" s="10">
        <v>2070302</v>
      </c>
      <c r="B470" s="11" t="s">
        <v>494</v>
      </c>
      <c r="C470" s="12"/>
    </row>
    <row r="471" s="2" customFormat="1" ht="13.5" spans="1:3">
      <c r="A471" s="10">
        <v>2070303</v>
      </c>
      <c r="B471" s="11" t="s">
        <v>495</v>
      </c>
      <c r="C471" s="12"/>
    </row>
    <row r="472" s="2" customFormat="1" ht="13.5" spans="1:3">
      <c r="A472" s="10">
        <v>2070304</v>
      </c>
      <c r="B472" s="11" t="s">
        <v>801</v>
      </c>
      <c r="C472" s="12"/>
    </row>
    <row r="473" s="2" customFormat="1" ht="13.5" spans="1:3">
      <c r="A473" s="10">
        <v>2070305</v>
      </c>
      <c r="B473" s="11" t="s">
        <v>802</v>
      </c>
      <c r="C473" s="12"/>
    </row>
    <row r="474" s="2" customFormat="1" ht="13.5" spans="1:3">
      <c r="A474" s="10">
        <v>2070306</v>
      </c>
      <c r="B474" s="11" t="s">
        <v>803</v>
      </c>
      <c r="C474" s="12"/>
    </row>
    <row r="475" s="2" customFormat="1" ht="13.5" spans="1:3">
      <c r="A475" s="10">
        <v>2070307</v>
      </c>
      <c r="B475" s="11" t="s">
        <v>804</v>
      </c>
      <c r="C475" s="12"/>
    </row>
    <row r="476" s="2" customFormat="1" ht="13.5" spans="1:3">
      <c r="A476" s="10">
        <v>2070308</v>
      </c>
      <c r="B476" s="11" t="s">
        <v>805</v>
      </c>
      <c r="C476" s="12"/>
    </row>
    <row r="477" s="2" customFormat="1" ht="13.5" spans="1:3">
      <c r="A477" s="10">
        <v>2070309</v>
      </c>
      <c r="B477" s="11" t="s">
        <v>806</v>
      </c>
      <c r="C477" s="12"/>
    </row>
    <row r="478" s="2" customFormat="1" ht="13.5" spans="1:3">
      <c r="A478" s="10">
        <v>2070399</v>
      </c>
      <c r="B478" s="11" t="s">
        <v>807</v>
      </c>
      <c r="C478" s="12">
        <v>5</v>
      </c>
    </row>
    <row r="479" s="2" customFormat="1" ht="13.5" spans="1:3">
      <c r="A479" s="10">
        <v>20706</v>
      </c>
      <c r="B479" s="11" t="s">
        <v>808</v>
      </c>
      <c r="C479" s="12">
        <f>SUM(C480:C487)</f>
        <v>0</v>
      </c>
    </row>
    <row r="480" s="2" customFormat="1" ht="13.5" spans="1:3">
      <c r="A480" s="10">
        <v>2070601</v>
      </c>
      <c r="B480" s="11" t="s">
        <v>493</v>
      </c>
      <c r="C480" s="12"/>
    </row>
    <row r="481" s="2" customFormat="1" ht="13.5" spans="1:3">
      <c r="A481" s="10">
        <v>2070602</v>
      </c>
      <c r="B481" s="11" t="s">
        <v>494</v>
      </c>
      <c r="C481" s="12"/>
    </row>
    <row r="482" s="2" customFormat="1" ht="13.5" spans="1:3">
      <c r="A482" s="10">
        <v>2070603</v>
      </c>
      <c r="B482" s="11" t="s">
        <v>495</v>
      </c>
      <c r="C482" s="12"/>
    </row>
    <row r="483" s="2" customFormat="1" ht="13.5" spans="1:3">
      <c r="A483" s="10">
        <v>2070604</v>
      </c>
      <c r="B483" s="11" t="s">
        <v>809</v>
      </c>
      <c r="C483" s="12"/>
    </row>
    <row r="484" s="2" customFormat="1" ht="13.5" spans="1:3">
      <c r="A484" s="10">
        <v>2070605</v>
      </c>
      <c r="B484" s="11" t="s">
        <v>810</v>
      </c>
      <c r="C484" s="12"/>
    </row>
    <row r="485" s="2" customFormat="1" ht="13.5" spans="1:3">
      <c r="A485" s="10">
        <v>2070606</v>
      </c>
      <c r="B485" s="11" t="s">
        <v>811</v>
      </c>
      <c r="C485" s="12"/>
    </row>
    <row r="486" s="2" customFormat="1" ht="13.5" spans="1:3">
      <c r="A486" s="10">
        <v>2070607</v>
      </c>
      <c r="B486" s="11" t="s">
        <v>812</v>
      </c>
      <c r="C486" s="12"/>
    </row>
    <row r="487" s="2" customFormat="1" ht="13.5" spans="1:3">
      <c r="A487" s="10">
        <v>2070699</v>
      </c>
      <c r="B487" s="11" t="s">
        <v>813</v>
      </c>
      <c r="C487" s="12"/>
    </row>
    <row r="488" s="2" customFormat="1" ht="13.5" spans="1:3">
      <c r="A488" s="10">
        <v>20708</v>
      </c>
      <c r="B488" s="11" t="s">
        <v>814</v>
      </c>
      <c r="C488" s="12">
        <f>SUM(C489:C495)</f>
        <v>0</v>
      </c>
    </row>
    <row r="489" s="2" customFormat="1" ht="13.5" spans="1:3">
      <c r="A489" s="10">
        <v>2070801</v>
      </c>
      <c r="B489" s="11" t="s">
        <v>493</v>
      </c>
      <c r="C489" s="12"/>
    </row>
    <row r="490" s="2" customFormat="1" ht="13.5" spans="1:3">
      <c r="A490" s="10">
        <v>2070802</v>
      </c>
      <c r="B490" s="11" t="s">
        <v>494</v>
      </c>
      <c r="C490" s="12"/>
    </row>
    <row r="491" s="2" customFormat="1" ht="13.5" spans="1:3">
      <c r="A491" s="10">
        <v>2070803</v>
      </c>
      <c r="B491" s="11" t="s">
        <v>495</v>
      </c>
      <c r="C491" s="12"/>
    </row>
    <row r="492" s="2" customFormat="1" ht="13.5" spans="1:3">
      <c r="A492" s="10">
        <v>2070806</v>
      </c>
      <c r="B492" s="11" t="s">
        <v>815</v>
      </c>
      <c r="C492" s="12"/>
    </row>
    <row r="493" s="2" customFormat="1" ht="13.5" spans="1:3">
      <c r="A493" s="10">
        <v>2070807</v>
      </c>
      <c r="B493" s="11" t="s">
        <v>816</v>
      </c>
      <c r="C493" s="12"/>
    </row>
    <row r="494" s="2" customFormat="1" ht="13.5" spans="1:3">
      <c r="A494" s="10">
        <v>2070808</v>
      </c>
      <c r="B494" s="11" t="s">
        <v>817</v>
      </c>
      <c r="C494" s="12"/>
    </row>
    <row r="495" s="2" customFormat="1" ht="13.5" spans="1:3">
      <c r="A495" s="10">
        <v>2070899</v>
      </c>
      <c r="B495" s="11" t="s">
        <v>818</v>
      </c>
      <c r="C495" s="12"/>
    </row>
    <row r="496" s="2" customFormat="1" ht="13.5" spans="1:3">
      <c r="A496" s="10">
        <v>20799</v>
      </c>
      <c r="B496" s="11" t="s">
        <v>819</v>
      </c>
      <c r="C496" s="12">
        <f>SUM(C497:C499)</f>
        <v>0</v>
      </c>
    </row>
    <row r="497" s="2" customFormat="1" ht="13.5" spans="1:3">
      <c r="A497" s="10">
        <v>2079902</v>
      </c>
      <c r="B497" s="11" t="s">
        <v>820</v>
      </c>
      <c r="C497" s="12"/>
    </row>
    <row r="498" s="2" customFormat="1" ht="13.5" spans="1:3">
      <c r="A498" s="10">
        <v>2079903</v>
      </c>
      <c r="B498" s="11" t="s">
        <v>821</v>
      </c>
      <c r="C498" s="12"/>
    </row>
    <row r="499" s="2" customFormat="1" ht="13.5" spans="1:3">
      <c r="A499" s="10">
        <v>2079999</v>
      </c>
      <c r="B499" s="11" t="s">
        <v>822</v>
      </c>
      <c r="C499" s="12"/>
    </row>
    <row r="500" s="2" customFormat="1" ht="13.5" spans="1:3">
      <c r="A500" s="21">
        <v>208</v>
      </c>
      <c r="B500" s="22" t="s">
        <v>823</v>
      </c>
      <c r="C500" s="23">
        <f>C501+C520+C528+C530+C539+C543+C553+C562+C569+C577+C586+C591+C594+C597+C600+C603+C606+C610+C614+C622</f>
        <v>6780</v>
      </c>
    </row>
    <row r="501" s="2" customFormat="1" ht="13.5" spans="1:3">
      <c r="A501" s="10">
        <v>20801</v>
      </c>
      <c r="B501" s="11" t="s">
        <v>824</v>
      </c>
      <c r="C501" s="12">
        <f>SUM(C502:C519)</f>
        <v>5387</v>
      </c>
    </row>
    <row r="502" s="2" customFormat="1" ht="13.5" spans="1:3">
      <c r="A502" s="10">
        <v>2080101</v>
      </c>
      <c r="B502" s="11" t="s">
        <v>493</v>
      </c>
      <c r="C502" s="12">
        <v>840</v>
      </c>
    </row>
    <row r="503" s="2" customFormat="1" ht="13.5" spans="1:3">
      <c r="A503" s="10">
        <v>2080102</v>
      </c>
      <c r="B503" s="11" t="s">
        <v>494</v>
      </c>
      <c r="C503" s="12">
        <v>377</v>
      </c>
    </row>
    <row r="504" s="2" customFormat="1" ht="13.5" spans="1:3">
      <c r="A504" s="10">
        <v>2080103</v>
      </c>
      <c r="B504" s="11" t="s">
        <v>495</v>
      </c>
      <c r="C504" s="12"/>
    </row>
    <row r="505" s="2" customFormat="1" ht="13.5" spans="1:3">
      <c r="A505" s="10">
        <v>2080104</v>
      </c>
      <c r="B505" s="11" t="s">
        <v>825</v>
      </c>
      <c r="C505" s="12">
        <v>78</v>
      </c>
    </row>
    <row r="506" s="2" customFormat="1" ht="13.5" spans="1:3">
      <c r="A506" s="10">
        <v>2080105</v>
      </c>
      <c r="B506" s="11" t="s">
        <v>826</v>
      </c>
      <c r="C506" s="12"/>
    </row>
    <row r="507" s="2" customFormat="1" ht="13.5" spans="1:3">
      <c r="A507" s="10">
        <v>2080106</v>
      </c>
      <c r="B507" s="11" t="s">
        <v>827</v>
      </c>
      <c r="C507" s="12"/>
    </row>
    <row r="508" s="2" customFormat="1" ht="13.5" spans="1:3">
      <c r="A508" s="10">
        <v>2080107</v>
      </c>
      <c r="B508" s="11" t="s">
        <v>828</v>
      </c>
      <c r="C508" s="12"/>
    </row>
    <row r="509" s="2" customFormat="1" ht="13.5" spans="1:3">
      <c r="A509" s="10">
        <v>2080108</v>
      </c>
      <c r="B509" s="11" t="s">
        <v>534</v>
      </c>
      <c r="C509" s="12"/>
    </row>
    <row r="510" s="2" customFormat="1" ht="13.5" spans="1:3">
      <c r="A510" s="10">
        <v>2080109</v>
      </c>
      <c r="B510" s="11" t="s">
        <v>829</v>
      </c>
      <c r="C510" s="12"/>
    </row>
    <row r="511" s="2" customFormat="1" ht="13.5" spans="1:3">
      <c r="A511" s="10">
        <v>2080110</v>
      </c>
      <c r="B511" s="11" t="s">
        <v>830</v>
      </c>
      <c r="C511" s="12"/>
    </row>
    <row r="512" s="2" customFormat="1" ht="13.5" spans="1:3">
      <c r="A512" s="10">
        <v>2080111</v>
      </c>
      <c r="B512" s="11" t="s">
        <v>831</v>
      </c>
      <c r="C512" s="12"/>
    </row>
    <row r="513" s="2" customFormat="1" ht="13.5" spans="1:3">
      <c r="A513" s="10">
        <v>2080112</v>
      </c>
      <c r="B513" s="11" t="s">
        <v>832</v>
      </c>
      <c r="C513" s="12"/>
    </row>
    <row r="514" s="2" customFormat="1" ht="13.5" spans="1:3">
      <c r="A514" s="10">
        <v>2080113</v>
      </c>
      <c r="B514" s="11" t="s">
        <v>833</v>
      </c>
      <c r="C514" s="12"/>
    </row>
    <row r="515" s="2" customFormat="1" ht="13.5" spans="1:3">
      <c r="A515" s="10">
        <v>2080114</v>
      </c>
      <c r="B515" s="11" t="s">
        <v>834</v>
      </c>
      <c r="C515" s="12"/>
    </row>
    <row r="516" s="2" customFormat="1" ht="13.5" spans="1:3">
      <c r="A516" s="10">
        <v>2080115</v>
      </c>
      <c r="B516" s="11" t="s">
        <v>835</v>
      </c>
      <c r="C516" s="12"/>
    </row>
    <row r="517" s="2" customFormat="1" ht="13.5" spans="1:3">
      <c r="A517" s="10">
        <v>2080116</v>
      </c>
      <c r="B517" s="11" t="s">
        <v>836</v>
      </c>
      <c r="C517" s="12"/>
    </row>
    <row r="518" s="2" customFormat="1" ht="13.5" spans="1:3">
      <c r="A518" s="10">
        <v>2080150</v>
      </c>
      <c r="B518" s="11" t="s">
        <v>502</v>
      </c>
      <c r="C518" s="12"/>
    </row>
    <row r="519" s="2" customFormat="1" ht="13.5" spans="1:3">
      <c r="A519" s="10">
        <v>2080199</v>
      </c>
      <c r="B519" s="11" t="s">
        <v>837</v>
      </c>
      <c r="C519" s="12">
        <f>4682-590</f>
        <v>4092</v>
      </c>
    </row>
    <row r="520" s="2" customFormat="1" ht="13.5" spans="1:3">
      <c r="A520" s="10">
        <v>20802</v>
      </c>
      <c r="B520" s="11" t="s">
        <v>838</v>
      </c>
      <c r="C520" s="12">
        <f>SUM(C521:C527)</f>
        <v>173</v>
      </c>
    </row>
    <row r="521" s="2" customFormat="1" ht="13.5" spans="1:3">
      <c r="A521" s="10">
        <v>2080201</v>
      </c>
      <c r="B521" s="11" t="s">
        <v>493</v>
      </c>
      <c r="C521" s="12">
        <v>146</v>
      </c>
    </row>
    <row r="522" s="2" customFormat="1" ht="13.5" spans="1:3">
      <c r="A522" s="10">
        <v>2080202</v>
      </c>
      <c r="B522" s="11" t="s">
        <v>494</v>
      </c>
      <c r="C522" s="12">
        <v>2</v>
      </c>
    </row>
    <row r="523" s="2" customFormat="1" ht="13.5" spans="1:3">
      <c r="A523" s="10">
        <v>2080203</v>
      </c>
      <c r="B523" s="11" t="s">
        <v>495</v>
      </c>
      <c r="C523" s="12"/>
    </row>
    <row r="524" s="2" customFormat="1" ht="13.5" spans="1:3">
      <c r="A524" s="10">
        <v>2080206</v>
      </c>
      <c r="B524" s="11" t="s">
        <v>839</v>
      </c>
      <c r="C524" s="12"/>
    </row>
    <row r="525" s="2" customFormat="1" ht="13.5" spans="1:3">
      <c r="A525" s="10">
        <v>2080207</v>
      </c>
      <c r="B525" s="11" t="s">
        <v>840</v>
      </c>
      <c r="C525" s="12">
        <v>10</v>
      </c>
    </row>
    <row r="526" s="2" customFormat="1" ht="13.5" spans="1:3">
      <c r="A526" s="10">
        <v>2080208</v>
      </c>
      <c r="B526" s="11" t="s">
        <v>841</v>
      </c>
      <c r="C526" s="12">
        <v>15</v>
      </c>
    </row>
    <row r="527" s="2" customFormat="1" ht="13.5" spans="1:3">
      <c r="A527" s="10">
        <v>2080299</v>
      </c>
      <c r="B527" s="11" t="s">
        <v>842</v>
      </c>
      <c r="C527" s="12"/>
    </row>
    <row r="528" s="2" customFormat="1" ht="13.5" spans="1:3">
      <c r="A528" s="10">
        <v>20804</v>
      </c>
      <c r="B528" s="11" t="s">
        <v>843</v>
      </c>
      <c r="C528" s="12">
        <f>SUM(C529)</f>
        <v>0</v>
      </c>
    </row>
    <row r="529" s="2" customFormat="1" ht="13.5" spans="1:3">
      <c r="A529" s="10">
        <v>2080402</v>
      </c>
      <c r="B529" s="11" t="s">
        <v>844</v>
      </c>
      <c r="C529" s="12"/>
    </row>
    <row r="530" s="2" customFormat="1" ht="13.5" spans="1:3">
      <c r="A530" s="10">
        <v>20805</v>
      </c>
      <c r="B530" s="11" t="s">
        <v>845</v>
      </c>
      <c r="C530" s="12">
        <f>SUM(C531:C538)</f>
        <v>790</v>
      </c>
    </row>
    <row r="531" s="2" customFormat="1" ht="13.5" spans="1:3">
      <c r="A531" s="10">
        <v>2080501</v>
      </c>
      <c r="B531" s="11" t="s">
        <v>846</v>
      </c>
      <c r="C531" s="12"/>
    </row>
    <row r="532" s="2" customFormat="1" ht="13.5" spans="1:3">
      <c r="A532" s="10">
        <v>2080502</v>
      </c>
      <c r="B532" s="11" t="s">
        <v>847</v>
      </c>
      <c r="C532" s="12"/>
    </row>
    <row r="533" s="2" customFormat="1" ht="13.5" spans="1:3">
      <c r="A533" s="10">
        <v>2080503</v>
      </c>
      <c r="B533" s="11" t="s">
        <v>848</v>
      </c>
      <c r="C533" s="12"/>
    </row>
    <row r="534" s="2" customFormat="1" ht="13.5" spans="1:3">
      <c r="A534" s="10">
        <v>2080505</v>
      </c>
      <c r="B534" s="11" t="s">
        <v>849</v>
      </c>
      <c r="C534" s="12">
        <v>790</v>
      </c>
    </row>
    <row r="535" s="2" customFormat="1" ht="13.5" spans="1:3">
      <c r="A535" s="10">
        <v>2080506</v>
      </c>
      <c r="B535" s="11" t="s">
        <v>850</v>
      </c>
      <c r="C535" s="12"/>
    </row>
    <row r="536" s="2" customFormat="1" ht="13.5" spans="1:3">
      <c r="A536" s="10">
        <v>2080507</v>
      </c>
      <c r="B536" s="11" t="s">
        <v>851</v>
      </c>
      <c r="C536" s="12"/>
    </row>
    <row r="537" s="2" customFormat="1" ht="13.5" spans="1:3">
      <c r="A537" s="10">
        <v>2080508</v>
      </c>
      <c r="B537" s="11" t="s">
        <v>852</v>
      </c>
      <c r="C537" s="12"/>
    </row>
    <row r="538" s="2" customFormat="1" ht="13.5" spans="1:3">
      <c r="A538" s="10">
        <v>2080599</v>
      </c>
      <c r="B538" s="11" t="s">
        <v>853</v>
      </c>
      <c r="C538" s="12"/>
    </row>
    <row r="539" s="2" customFormat="1" ht="13.5" spans="1:3">
      <c r="A539" s="10">
        <v>20806</v>
      </c>
      <c r="B539" s="11" t="s">
        <v>854</v>
      </c>
      <c r="C539" s="12">
        <f>SUM(C540:C542)</f>
        <v>0</v>
      </c>
    </row>
    <row r="540" s="2" customFormat="1" ht="13.5" spans="1:3">
      <c r="A540" s="10">
        <v>2080601</v>
      </c>
      <c r="B540" s="11" t="s">
        <v>855</v>
      </c>
      <c r="C540" s="12"/>
    </row>
    <row r="541" s="2" customFormat="1" ht="13.5" spans="1:3">
      <c r="A541" s="10">
        <v>2080602</v>
      </c>
      <c r="B541" s="11" t="s">
        <v>856</v>
      </c>
      <c r="C541" s="12"/>
    </row>
    <row r="542" s="2" customFormat="1" ht="13.5" spans="1:3">
      <c r="A542" s="10">
        <v>2080699</v>
      </c>
      <c r="B542" s="11" t="s">
        <v>857</v>
      </c>
      <c r="C542" s="12"/>
    </row>
    <row r="543" s="2" customFormat="1" ht="13.5" spans="1:3">
      <c r="A543" s="10">
        <v>20807</v>
      </c>
      <c r="B543" s="11" t="s">
        <v>858</v>
      </c>
      <c r="C543" s="12">
        <f>SUM(C544:C552)</f>
        <v>290</v>
      </c>
    </row>
    <row r="544" s="2" customFormat="1" ht="13.5" spans="1:3">
      <c r="A544" s="10">
        <v>2080701</v>
      </c>
      <c r="B544" s="11" t="s">
        <v>859</v>
      </c>
      <c r="C544" s="12"/>
    </row>
    <row r="545" s="2" customFormat="1" ht="13.5" spans="1:3">
      <c r="A545" s="10">
        <v>2080702</v>
      </c>
      <c r="B545" s="11" t="s">
        <v>860</v>
      </c>
      <c r="C545" s="12"/>
    </row>
    <row r="546" s="2" customFormat="1" ht="13.5" spans="1:3">
      <c r="A546" s="10">
        <v>2080704</v>
      </c>
      <c r="B546" s="11" t="s">
        <v>861</v>
      </c>
      <c r="C546" s="12"/>
    </row>
    <row r="547" s="2" customFormat="1" ht="13.5" spans="1:3">
      <c r="A547" s="10">
        <v>2080705</v>
      </c>
      <c r="B547" s="11" t="s">
        <v>862</v>
      </c>
      <c r="C547" s="12"/>
    </row>
    <row r="548" s="2" customFormat="1" ht="13.5" spans="1:3">
      <c r="A548" s="10">
        <v>2080709</v>
      </c>
      <c r="B548" s="11" t="s">
        <v>863</v>
      </c>
      <c r="C548" s="12"/>
    </row>
    <row r="549" s="2" customFormat="1" ht="13.5" spans="1:3">
      <c r="A549" s="10">
        <v>2080711</v>
      </c>
      <c r="B549" s="11" t="s">
        <v>864</v>
      </c>
      <c r="C549" s="12"/>
    </row>
    <row r="550" s="2" customFormat="1" ht="13.5" spans="1:3">
      <c r="A550" s="10">
        <v>2080712</v>
      </c>
      <c r="B550" s="11" t="s">
        <v>865</v>
      </c>
      <c r="C550" s="12"/>
    </row>
    <row r="551" s="2" customFormat="1" ht="13.5" spans="1:3">
      <c r="A551" s="10">
        <v>2080713</v>
      </c>
      <c r="B551" s="11" t="s">
        <v>866</v>
      </c>
      <c r="C551" s="12"/>
    </row>
    <row r="552" s="2" customFormat="1" ht="13.5" spans="1:3">
      <c r="A552" s="10">
        <v>2080799</v>
      </c>
      <c r="B552" s="11" t="s">
        <v>867</v>
      </c>
      <c r="C552" s="12">
        <v>290</v>
      </c>
    </row>
    <row r="553" s="2" customFormat="1" ht="13.5" spans="1:3">
      <c r="A553" s="10">
        <v>20808</v>
      </c>
      <c r="B553" s="11" t="s">
        <v>868</v>
      </c>
      <c r="C553" s="12">
        <f>SUM(C554:C561)</f>
        <v>0</v>
      </c>
    </row>
    <row r="554" s="2" customFormat="1" ht="13.5" spans="1:3">
      <c r="A554" s="10">
        <v>2080801</v>
      </c>
      <c r="B554" s="11" t="s">
        <v>869</v>
      </c>
      <c r="C554" s="12"/>
    </row>
    <row r="555" s="2" customFormat="1" ht="13.5" spans="1:3">
      <c r="A555" s="10">
        <v>2080802</v>
      </c>
      <c r="B555" s="11" t="s">
        <v>870</v>
      </c>
      <c r="C555" s="12"/>
    </row>
    <row r="556" s="2" customFormat="1" ht="13.5" spans="1:3">
      <c r="A556" s="10">
        <v>2080803</v>
      </c>
      <c r="B556" s="11" t="s">
        <v>871</v>
      </c>
      <c r="C556" s="12"/>
    </row>
    <row r="557" s="2" customFormat="1" ht="13.5" spans="1:3">
      <c r="A557" s="10">
        <v>2080805</v>
      </c>
      <c r="B557" s="11" t="s">
        <v>872</v>
      </c>
      <c r="C557" s="12"/>
    </row>
    <row r="558" s="2" customFormat="1" ht="13.5" spans="1:3">
      <c r="A558" s="10">
        <v>2080806</v>
      </c>
      <c r="B558" s="11" t="s">
        <v>873</v>
      </c>
      <c r="C558" s="12"/>
    </row>
    <row r="559" s="2" customFormat="1" ht="13.5" spans="1:3">
      <c r="A559" s="10">
        <v>2080807</v>
      </c>
      <c r="B559" s="11" t="s">
        <v>874</v>
      </c>
      <c r="C559" s="12"/>
    </row>
    <row r="560" s="2" customFormat="1" ht="13.5" spans="1:3">
      <c r="A560" s="10">
        <v>2080808</v>
      </c>
      <c r="B560" s="11" t="s">
        <v>875</v>
      </c>
      <c r="C560" s="12"/>
    </row>
    <row r="561" s="2" customFormat="1" ht="13.5" spans="1:3">
      <c r="A561" s="10">
        <v>2080899</v>
      </c>
      <c r="B561" s="11" t="s">
        <v>876</v>
      </c>
      <c r="C561" s="12"/>
    </row>
    <row r="562" s="2" customFormat="1" ht="13.5" spans="1:3">
      <c r="A562" s="10">
        <v>20809</v>
      </c>
      <c r="B562" s="11" t="s">
        <v>877</v>
      </c>
      <c r="C562" s="12">
        <f>SUM(C563:C568)</f>
        <v>0</v>
      </c>
    </row>
    <row r="563" s="2" customFormat="1" ht="13.5" spans="1:3">
      <c r="A563" s="10">
        <v>2080901</v>
      </c>
      <c r="B563" s="11" t="s">
        <v>878</v>
      </c>
      <c r="C563" s="12"/>
    </row>
    <row r="564" s="2" customFormat="1" ht="13.5" spans="1:3">
      <c r="A564" s="10">
        <v>2080902</v>
      </c>
      <c r="B564" s="11" t="s">
        <v>879</v>
      </c>
      <c r="C564" s="12"/>
    </row>
    <row r="565" s="2" customFormat="1" ht="13.5" spans="1:3">
      <c r="A565" s="10">
        <v>2080903</v>
      </c>
      <c r="B565" s="11" t="s">
        <v>880</v>
      </c>
      <c r="C565" s="12"/>
    </row>
    <row r="566" s="2" customFormat="1" ht="13.5" spans="1:3">
      <c r="A566" s="10">
        <v>2080904</v>
      </c>
      <c r="B566" s="11" t="s">
        <v>881</v>
      </c>
      <c r="C566" s="12"/>
    </row>
    <row r="567" s="2" customFormat="1" ht="13.5" spans="1:3">
      <c r="A567" s="10">
        <v>2080905</v>
      </c>
      <c r="B567" s="11" t="s">
        <v>882</v>
      </c>
      <c r="C567" s="12"/>
    </row>
    <row r="568" s="2" customFormat="1" ht="13.5" spans="1:3">
      <c r="A568" s="10">
        <v>2080999</v>
      </c>
      <c r="B568" s="11" t="s">
        <v>883</v>
      </c>
      <c r="C568" s="12"/>
    </row>
    <row r="569" s="2" customFormat="1" ht="13.5" spans="1:3">
      <c r="A569" s="10">
        <v>20810</v>
      </c>
      <c r="B569" s="11" t="s">
        <v>884</v>
      </c>
      <c r="C569" s="12">
        <f>SUM(C570:C576)</f>
        <v>22</v>
      </c>
    </row>
    <row r="570" s="2" customFormat="1" ht="13.5" spans="1:3">
      <c r="A570" s="10">
        <v>2081001</v>
      </c>
      <c r="B570" s="11" t="s">
        <v>885</v>
      </c>
      <c r="C570" s="12"/>
    </row>
    <row r="571" s="2" customFormat="1" ht="13.5" spans="1:3">
      <c r="A571" s="10">
        <v>2081002</v>
      </c>
      <c r="B571" s="11" t="s">
        <v>886</v>
      </c>
      <c r="C571" s="12">
        <v>22</v>
      </c>
    </row>
    <row r="572" s="2" customFormat="1" ht="13.5" spans="1:3">
      <c r="A572" s="10">
        <v>2081003</v>
      </c>
      <c r="B572" s="11" t="s">
        <v>887</v>
      </c>
      <c r="C572" s="12"/>
    </row>
    <row r="573" s="2" customFormat="1" ht="13.5" spans="1:3">
      <c r="A573" s="10">
        <v>2081004</v>
      </c>
      <c r="B573" s="11" t="s">
        <v>888</v>
      </c>
      <c r="C573" s="12"/>
    </row>
    <row r="574" s="2" customFormat="1" ht="13.5" spans="1:3">
      <c r="A574" s="10">
        <v>2081005</v>
      </c>
      <c r="B574" s="11" t="s">
        <v>889</v>
      </c>
      <c r="C574" s="12"/>
    </row>
    <row r="575" s="2" customFormat="1" ht="13.5" spans="1:3">
      <c r="A575" s="10">
        <v>2081006</v>
      </c>
      <c r="B575" s="11" t="s">
        <v>890</v>
      </c>
      <c r="C575" s="12"/>
    </row>
    <row r="576" s="2" customFormat="1" ht="13.5" spans="1:3">
      <c r="A576" s="10">
        <v>2081099</v>
      </c>
      <c r="B576" s="11" t="s">
        <v>891</v>
      </c>
      <c r="C576" s="12"/>
    </row>
    <row r="577" s="2" customFormat="1" ht="13.5" spans="1:3">
      <c r="A577" s="10">
        <v>20811</v>
      </c>
      <c r="B577" s="11" t="s">
        <v>892</v>
      </c>
      <c r="C577" s="12">
        <f>SUM(C578:C585)</f>
        <v>7</v>
      </c>
    </row>
    <row r="578" s="2" customFormat="1" ht="13.5" spans="1:3">
      <c r="A578" s="10">
        <v>2081101</v>
      </c>
      <c r="B578" s="11" t="s">
        <v>493</v>
      </c>
      <c r="C578" s="12"/>
    </row>
    <row r="579" s="2" customFormat="1" ht="13.5" spans="1:3">
      <c r="A579" s="10">
        <v>2081102</v>
      </c>
      <c r="B579" s="11" t="s">
        <v>494</v>
      </c>
      <c r="C579" s="12"/>
    </row>
    <row r="580" s="2" customFormat="1" ht="13.5" spans="1:3">
      <c r="A580" s="10">
        <v>2081103</v>
      </c>
      <c r="B580" s="11" t="s">
        <v>495</v>
      </c>
      <c r="C580" s="12"/>
    </row>
    <row r="581" s="2" customFormat="1" ht="13.5" spans="1:3">
      <c r="A581" s="10">
        <v>2081104</v>
      </c>
      <c r="B581" s="11" t="s">
        <v>893</v>
      </c>
      <c r="C581" s="12"/>
    </row>
    <row r="582" s="2" customFormat="1" ht="13.5" spans="1:3">
      <c r="A582" s="10">
        <v>2081105</v>
      </c>
      <c r="B582" s="11" t="s">
        <v>894</v>
      </c>
      <c r="C582" s="12"/>
    </row>
    <row r="583" s="2" customFormat="1" ht="13.5" spans="1:3">
      <c r="A583" s="10">
        <v>2081106</v>
      </c>
      <c r="B583" s="11" t="s">
        <v>895</v>
      </c>
      <c r="C583" s="12"/>
    </row>
    <row r="584" s="2" customFormat="1" ht="13.5" spans="1:3">
      <c r="A584" s="10">
        <v>2081107</v>
      </c>
      <c r="B584" s="11" t="s">
        <v>896</v>
      </c>
      <c r="C584" s="12"/>
    </row>
    <row r="585" s="2" customFormat="1" ht="13.5" spans="1:3">
      <c r="A585" s="10">
        <v>2081199</v>
      </c>
      <c r="B585" s="11" t="s">
        <v>897</v>
      </c>
      <c r="C585" s="12">
        <v>7</v>
      </c>
    </row>
    <row r="586" s="2" customFormat="1" ht="13.5" spans="1:3">
      <c r="A586" s="10">
        <v>20816</v>
      </c>
      <c r="B586" s="11" t="s">
        <v>898</v>
      </c>
      <c r="C586" s="12">
        <f>SUM(C587:C590)</f>
        <v>0</v>
      </c>
    </row>
    <row r="587" s="2" customFormat="1" ht="13.5" spans="1:3">
      <c r="A587" s="10">
        <v>2081601</v>
      </c>
      <c r="B587" s="11" t="s">
        <v>493</v>
      </c>
      <c r="C587" s="12"/>
    </row>
    <row r="588" s="2" customFormat="1" ht="13.5" spans="1:3">
      <c r="A588" s="10">
        <v>2081602</v>
      </c>
      <c r="B588" s="11" t="s">
        <v>494</v>
      </c>
      <c r="C588" s="12"/>
    </row>
    <row r="589" s="2" customFormat="1" ht="13.5" spans="1:3">
      <c r="A589" s="10">
        <v>2081603</v>
      </c>
      <c r="B589" s="11" t="s">
        <v>495</v>
      </c>
      <c r="C589" s="12"/>
    </row>
    <row r="590" s="2" customFormat="1" ht="13.5" spans="1:3">
      <c r="A590" s="10">
        <v>2081699</v>
      </c>
      <c r="B590" s="11" t="s">
        <v>899</v>
      </c>
      <c r="C590" s="12"/>
    </row>
    <row r="591" s="2" customFormat="1" ht="13.5" spans="1:3">
      <c r="A591" s="10">
        <v>20819</v>
      </c>
      <c r="B591" s="11" t="s">
        <v>900</v>
      </c>
      <c r="C591" s="12">
        <f>SUM(C592:C593)</f>
        <v>4</v>
      </c>
    </row>
    <row r="592" s="2" customFormat="1" ht="13.5" spans="1:3">
      <c r="A592" s="10">
        <v>2081901</v>
      </c>
      <c r="B592" s="11" t="s">
        <v>901</v>
      </c>
      <c r="C592" s="12">
        <v>4</v>
      </c>
    </row>
    <row r="593" s="2" customFormat="1" ht="13.5" spans="1:3">
      <c r="A593" s="10">
        <v>2081902</v>
      </c>
      <c r="B593" s="11" t="s">
        <v>902</v>
      </c>
      <c r="C593" s="12"/>
    </row>
    <row r="594" s="2" customFormat="1" ht="13.5" spans="1:3">
      <c r="A594" s="10">
        <v>20820</v>
      </c>
      <c r="B594" s="11" t="s">
        <v>903</v>
      </c>
      <c r="C594" s="12">
        <f>SUM(C595:C596)</f>
        <v>4</v>
      </c>
    </row>
    <row r="595" s="2" customFormat="1" ht="13.5" spans="1:3">
      <c r="A595" s="10">
        <v>2082001</v>
      </c>
      <c r="B595" s="11" t="s">
        <v>904</v>
      </c>
      <c r="C595" s="12">
        <v>4</v>
      </c>
    </row>
    <row r="596" s="2" customFormat="1" ht="13.5" spans="1:3">
      <c r="A596" s="10">
        <v>2082002</v>
      </c>
      <c r="B596" s="11" t="s">
        <v>905</v>
      </c>
      <c r="C596" s="12"/>
    </row>
    <row r="597" s="2" customFormat="1" ht="13.5" spans="1:3">
      <c r="A597" s="10">
        <v>20821</v>
      </c>
      <c r="B597" s="11" t="s">
        <v>906</v>
      </c>
      <c r="C597" s="12">
        <f>SUM(C598:C599)</f>
        <v>0</v>
      </c>
    </row>
    <row r="598" s="2" customFormat="1" ht="13.5" spans="1:3">
      <c r="A598" s="10">
        <v>2082101</v>
      </c>
      <c r="B598" s="11" t="s">
        <v>907</v>
      </c>
      <c r="C598" s="12"/>
    </row>
    <row r="599" s="2" customFormat="1" ht="13.5" spans="1:3">
      <c r="A599" s="10">
        <v>2082102</v>
      </c>
      <c r="B599" s="11" t="s">
        <v>908</v>
      </c>
      <c r="C599" s="12"/>
    </row>
    <row r="600" s="2" customFormat="1" ht="13.5" spans="1:3">
      <c r="A600" s="10">
        <v>20824</v>
      </c>
      <c r="B600" s="11" t="s">
        <v>909</v>
      </c>
      <c r="C600" s="12">
        <f>SUM(C601:C602)</f>
        <v>0</v>
      </c>
    </row>
    <row r="601" s="2" customFormat="1" ht="13.5" spans="1:3">
      <c r="A601" s="10">
        <v>2082401</v>
      </c>
      <c r="B601" s="11" t="s">
        <v>910</v>
      </c>
      <c r="C601" s="12"/>
    </row>
    <row r="602" s="2" customFormat="1" ht="13.5" spans="1:3">
      <c r="A602" s="10">
        <v>2082402</v>
      </c>
      <c r="B602" s="11" t="s">
        <v>911</v>
      </c>
      <c r="C602" s="12"/>
    </row>
    <row r="603" s="2" customFormat="1" ht="13.5" spans="1:3">
      <c r="A603" s="10">
        <v>20825</v>
      </c>
      <c r="B603" s="11" t="s">
        <v>912</v>
      </c>
      <c r="C603" s="12">
        <f>SUM(C604:C605)</f>
        <v>4</v>
      </c>
    </row>
    <row r="604" s="2" customFormat="1" ht="13.5" spans="1:3">
      <c r="A604" s="10">
        <v>2082501</v>
      </c>
      <c r="B604" s="11" t="s">
        <v>913</v>
      </c>
      <c r="C604" s="12">
        <v>4</v>
      </c>
    </row>
    <row r="605" s="2" customFormat="1" ht="13.5" spans="1:3">
      <c r="A605" s="10">
        <v>2082502</v>
      </c>
      <c r="B605" s="11" t="s">
        <v>914</v>
      </c>
      <c r="C605" s="12"/>
    </row>
    <row r="606" s="2" customFormat="1" ht="13.5" spans="1:3">
      <c r="A606" s="10">
        <v>20826</v>
      </c>
      <c r="B606" s="11" t="s">
        <v>915</v>
      </c>
      <c r="C606" s="12">
        <f>SUM(C607:C609)</f>
        <v>39</v>
      </c>
    </row>
    <row r="607" s="2" customFormat="1" ht="13.5" spans="1:3">
      <c r="A607" s="10">
        <v>2082601</v>
      </c>
      <c r="B607" s="11" t="s">
        <v>916</v>
      </c>
      <c r="C607" s="12"/>
    </row>
    <row r="608" s="2" customFormat="1" ht="13.5" spans="1:3">
      <c r="A608" s="10">
        <v>2082602</v>
      </c>
      <c r="B608" s="11" t="s">
        <v>917</v>
      </c>
      <c r="C608" s="12">
        <v>39</v>
      </c>
    </row>
    <row r="609" s="2" customFormat="1" ht="13.5" spans="1:3">
      <c r="A609" s="10">
        <v>2082699</v>
      </c>
      <c r="B609" s="11" t="s">
        <v>918</v>
      </c>
      <c r="C609" s="12"/>
    </row>
    <row r="610" s="2" customFormat="1" ht="13.5" spans="1:3">
      <c r="A610" s="10">
        <v>20827</v>
      </c>
      <c r="B610" s="11" t="s">
        <v>919</v>
      </c>
      <c r="C610" s="12">
        <f>SUM(C611:C613)</f>
        <v>0</v>
      </c>
    </row>
    <row r="611" s="2" customFormat="1" ht="13.5" spans="1:3">
      <c r="A611" s="10">
        <v>2082701</v>
      </c>
      <c r="B611" s="11" t="s">
        <v>920</v>
      </c>
      <c r="C611" s="12"/>
    </row>
    <row r="612" s="2" customFormat="1" ht="13.5" spans="1:3">
      <c r="A612" s="10">
        <v>2082702</v>
      </c>
      <c r="B612" s="11" t="s">
        <v>921</v>
      </c>
      <c r="C612" s="12"/>
    </row>
    <row r="613" s="2" customFormat="1" ht="13.5" spans="1:3">
      <c r="A613" s="10">
        <v>2082799</v>
      </c>
      <c r="B613" s="11" t="s">
        <v>922</v>
      </c>
      <c r="C613" s="12"/>
    </row>
    <row r="614" s="2" customFormat="1" ht="13.5" spans="1:3">
      <c r="A614" s="10">
        <v>20828</v>
      </c>
      <c r="B614" s="24" t="s">
        <v>923</v>
      </c>
      <c r="C614" s="12">
        <f>SUM(C615:C621)</f>
        <v>60</v>
      </c>
    </row>
    <row r="615" s="2" customFormat="1" ht="13.5" spans="1:3">
      <c r="A615" s="10">
        <v>2082801</v>
      </c>
      <c r="B615" s="11" t="s">
        <v>493</v>
      </c>
      <c r="C615" s="12">
        <v>55</v>
      </c>
    </row>
    <row r="616" s="2" customFormat="1" ht="13.5" spans="1:3">
      <c r="A616" s="10">
        <v>2082802</v>
      </c>
      <c r="B616" s="11" t="s">
        <v>494</v>
      </c>
      <c r="C616" s="12"/>
    </row>
    <row r="617" s="2" customFormat="1" ht="13.5" spans="1:3">
      <c r="A617" s="10">
        <v>2082803</v>
      </c>
      <c r="B617" s="11" t="s">
        <v>495</v>
      </c>
      <c r="C617" s="12"/>
    </row>
    <row r="618" s="2" customFormat="1" ht="13.5" spans="1:3">
      <c r="A618" s="10">
        <v>2082804</v>
      </c>
      <c r="B618" s="11" t="s">
        <v>924</v>
      </c>
      <c r="C618" s="12">
        <v>5</v>
      </c>
    </row>
    <row r="619" s="2" customFormat="1" ht="13.5" spans="1:3">
      <c r="A619" s="10">
        <v>2082805</v>
      </c>
      <c r="B619" s="11" t="s">
        <v>925</v>
      </c>
      <c r="C619" s="12"/>
    </row>
    <row r="620" s="2" customFormat="1" ht="13.5" spans="1:3">
      <c r="A620" s="10">
        <v>2082850</v>
      </c>
      <c r="B620" s="11" t="s">
        <v>502</v>
      </c>
      <c r="C620" s="12"/>
    </row>
    <row r="621" s="2" customFormat="1" ht="13.5" spans="1:3">
      <c r="A621" s="10">
        <v>2082899</v>
      </c>
      <c r="B621" s="11" t="s">
        <v>926</v>
      </c>
      <c r="C621" s="12"/>
    </row>
    <row r="622" s="2" customFormat="1" ht="13.5" spans="1:3">
      <c r="A622" s="10">
        <v>20830</v>
      </c>
      <c r="B622" s="11" t="s">
        <v>927</v>
      </c>
      <c r="C622" s="12">
        <f>SUM(C623:C625)</f>
        <v>0</v>
      </c>
    </row>
    <row r="623" s="2" customFormat="1" ht="13.5" spans="1:3">
      <c r="A623" s="10">
        <v>2083001</v>
      </c>
      <c r="B623" s="11" t="s">
        <v>928</v>
      </c>
      <c r="C623" s="12"/>
    </row>
    <row r="624" s="2" customFormat="1" ht="13.5" spans="1:3">
      <c r="A624" s="10">
        <v>2083099</v>
      </c>
      <c r="B624" s="11" t="s">
        <v>929</v>
      </c>
      <c r="C624" s="12"/>
    </row>
    <row r="625" s="2" customFormat="1" ht="13.5" spans="1:3">
      <c r="A625" s="10">
        <v>2089999</v>
      </c>
      <c r="B625" s="11" t="s">
        <v>930</v>
      </c>
      <c r="C625" s="12"/>
    </row>
    <row r="626" s="3" customFormat="1" ht="13.5" spans="1:3">
      <c r="A626" s="21">
        <v>210</v>
      </c>
      <c r="B626" s="22" t="s">
        <v>931</v>
      </c>
      <c r="C626" s="23">
        <f>C627+C632+C647+C651+C663+C666+C670+C675+C679+C683+C686+C695+C696</f>
        <v>2621</v>
      </c>
    </row>
    <row r="627" s="2" customFormat="1" ht="13.5" spans="1:3">
      <c r="A627" s="10">
        <v>21001</v>
      </c>
      <c r="B627" s="11" t="s">
        <v>932</v>
      </c>
      <c r="C627" s="12">
        <f>SUM(C628:C631)</f>
        <v>190</v>
      </c>
    </row>
    <row r="628" s="2" customFormat="1" ht="13.5" spans="1:3">
      <c r="A628" s="10">
        <v>2100101</v>
      </c>
      <c r="B628" s="11" t="s">
        <v>493</v>
      </c>
      <c r="C628" s="12">
        <v>190</v>
      </c>
    </row>
    <row r="629" s="2" customFormat="1" ht="13.5" spans="1:3">
      <c r="A629" s="10">
        <v>2100102</v>
      </c>
      <c r="B629" s="11" t="s">
        <v>494</v>
      </c>
      <c r="C629" s="12"/>
    </row>
    <row r="630" s="2" customFormat="1" ht="13.5" spans="1:3">
      <c r="A630" s="10">
        <v>2100103</v>
      </c>
      <c r="B630" s="11" t="s">
        <v>495</v>
      </c>
      <c r="C630" s="12"/>
    </row>
    <row r="631" s="2" customFormat="1" ht="13.5" spans="1:3">
      <c r="A631" s="10">
        <v>2100199</v>
      </c>
      <c r="B631" s="11" t="s">
        <v>933</v>
      </c>
      <c r="C631" s="12"/>
    </row>
    <row r="632" s="2" customFormat="1" ht="13.5" spans="1:3">
      <c r="A632" s="10">
        <v>21002</v>
      </c>
      <c r="B632" s="11" t="s">
        <v>934</v>
      </c>
      <c r="C632" s="12">
        <f>SUM(C633:C646)</f>
        <v>1160</v>
      </c>
    </row>
    <row r="633" s="2" customFormat="1" ht="13.5" spans="1:3">
      <c r="A633" s="10">
        <v>2100201</v>
      </c>
      <c r="B633" s="11" t="s">
        <v>935</v>
      </c>
      <c r="C633" s="12">
        <v>560</v>
      </c>
    </row>
    <row r="634" s="2" customFormat="1" ht="13.5" spans="1:3">
      <c r="A634" s="10">
        <v>2100202</v>
      </c>
      <c r="B634" s="11" t="s">
        <v>936</v>
      </c>
      <c r="C634" s="12"/>
    </row>
    <row r="635" s="2" customFormat="1" ht="13.5" spans="1:3">
      <c r="A635" s="10">
        <v>2100203</v>
      </c>
      <c r="B635" s="11" t="s">
        <v>937</v>
      </c>
      <c r="C635" s="12"/>
    </row>
    <row r="636" s="2" customFormat="1" ht="13.5" spans="1:3">
      <c r="A636" s="10">
        <v>2100204</v>
      </c>
      <c r="B636" s="11" t="s">
        <v>938</v>
      </c>
      <c r="C636" s="12"/>
    </row>
    <row r="637" s="2" customFormat="1" ht="13.5" spans="1:3">
      <c r="A637" s="10">
        <v>2100205</v>
      </c>
      <c r="B637" s="11" t="s">
        <v>939</v>
      </c>
      <c r="C637" s="12"/>
    </row>
    <row r="638" s="2" customFormat="1" ht="13.5" spans="1:3">
      <c r="A638" s="10">
        <v>2100206</v>
      </c>
      <c r="B638" s="11" t="s">
        <v>940</v>
      </c>
      <c r="C638" s="12"/>
    </row>
    <row r="639" s="2" customFormat="1" ht="13.5" spans="1:3">
      <c r="A639" s="10">
        <v>2100207</v>
      </c>
      <c r="B639" s="11" t="s">
        <v>941</v>
      </c>
      <c r="C639" s="12"/>
    </row>
    <row r="640" s="2" customFormat="1" ht="13.5" spans="1:3">
      <c r="A640" s="10">
        <v>2100208</v>
      </c>
      <c r="B640" s="11" t="s">
        <v>942</v>
      </c>
      <c r="C640" s="12"/>
    </row>
    <row r="641" s="2" customFormat="1" ht="13.5" spans="1:3">
      <c r="A641" s="10">
        <v>2100209</v>
      </c>
      <c r="B641" s="11" t="s">
        <v>943</v>
      </c>
      <c r="C641" s="12"/>
    </row>
    <row r="642" s="2" customFormat="1" ht="13.5" spans="1:3">
      <c r="A642" s="10">
        <v>2100210</v>
      </c>
      <c r="B642" s="11" t="s">
        <v>944</v>
      </c>
      <c r="C642" s="12"/>
    </row>
    <row r="643" s="2" customFormat="1" ht="13.5" spans="1:3">
      <c r="A643" s="10">
        <v>2100211</v>
      </c>
      <c r="B643" s="11" t="s">
        <v>945</v>
      </c>
      <c r="C643" s="12"/>
    </row>
    <row r="644" s="2" customFormat="1" ht="13.5" spans="1:3">
      <c r="A644" s="10">
        <v>2100212</v>
      </c>
      <c r="B644" s="11" t="s">
        <v>946</v>
      </c>
      <c r="C644" s="12"/>
    </row>
    <row r="645" s="2" customFormat="1" ht="13.5" spans="1:3">
      <c r="A645" s="10">
        <v>2100213</v>
      </c>
      <c r="B645" s="11" t="s">
        <v>947</v>
      </c>
      <c r="C645" s="12"/>
    </row>
    <row r="646" s="2" customFormat="1" ht="13.5" spans="1:3">
      <c r="A646" s="10">
        <v>2100299</v>
      </c>
      <c r="B646" s="11" t="s">
        <v>948</v>
      </c>
      <c r="C646" s="12">
        <v>600</v>
      </c>
    </row>
    <row r="647" s="2" customFormat="1" ht="13.5" spans="1:3">
      <c r="A647" s="10">
        <v>21003</v>
      </c>
      <c r="B647" s="11" t="s">
        <v>949</v>
      </c>
      <c r="C647" s="12">
        <f>SUM(C648:C650)</f>
        <v>105</v>
      </c>
    </row>
    <row r="648" s="2" customFormat="1" ht="13.5" spans="1:3">
      <c r="A648" s="10">
        <v>2100301</v>
      </c>
      <c r="B648" s="11" t="s">
        <v>950</v>
      </c>
      <c r="C648" s="12"/>
    </row>
    <row r="649" s="2" customFormat="1" ht="13.5" spans="1:3">
      <c r="A649" s="10">
        <v>2100302</v>
      </c>
      <c r="B649" s="11" t="s">
        <v>951</v>
      </c>
      <c r="C649" s="12">
        <v>105</v>
      </c>
    </row>
    <row r="650" s="2" customFormat="1" ht="13.5" spans="1:3">
      <c r="A650" s="10">
        <v>2100399</v>
      </c>
      <c r="B650" s="11" t="s">
        <v>952</v>
      </c>
      <c r="C650" s="12"/>
    </row>
    <row r="651" s="2" customFormat="1" ht="13.5" spans="1:3">
      <c r="A651" s="10">
        <v>21004</v>
      </c>
      <c r="B651" s="11" t="s">
        <v>953</v>
      </c>
      <c r="C651" s="12">
        <f>SUM(C652:C662)</f>
        <v>993</v>
      </c>
    </row>
    <row r="652" s="2" customFormat="1" ht="13.5" spans="1:3">
      <c r="A652" s="10">
        <v>2100401</v>
      </c>
      <c r="B652" s="11" t="s">
        <v>954</v>
      </c>
      <c r="C652" s="12"/>
    </row>
    <row r="653" s="2" customFormat="1" ht="13.5" spans="1:3">
      <c r="A653" s="10">
        <v>2100402</v>
      </c>
      <c r="B653" s="11" t="s">
        <v>955</v>
      </c>
      <c r="C653" s="12">
        <v>15</v>
      </c>
    </row>
    <row r="654" s="2" customFormat="1" ht="13.5" spans="1:3">
      <c r="A654" s="10">
        <v>2100403</v>
      </c>
      <c r="B654" s="11" t="s">
        <v>956</v>
      </c>
      <c r="C654" s="12"/>
    </row>
    <row r="655" s="2" customFormat="1" ht="13.5" spans="1:3">
      <c r="A655" s="10">
        <v>2100404</v>
      </c>
      <c r="B655" s="11" t="s">
        <v>957</v>
      </c>
      <c r="C655" s="12"/>
    </row>
    <row r="656" s="2" customFormat="1" ht="13.5" spans="1:3">
      <c r="A656" s="10">
        <v>2100405</v>
      </c>
      <c r="B656" s="11" t="s">
        <v>958</v>
      </c>
      <c r="C656" s="12"/>
    </row>
    <row r="657" s="2" customFormat="1" ht="13.5" spans="1:3">
      <c r="A657" s="10">
        <v>2100406</v>
      </c>
      <c r="B657" s="11" t="s">
        <v>959</v>
      </c>
      <c r="C657" s="12"/>
    </row>
    <row r="658" s="2" customFormat="1" ht="13.5" spans="1:3">
      <c r="A658" s="10">
        <v>2100407</v>
      </c>
      <c r="B658" s="11" t="s">
        <v>960</v>
      </c>
      <c r="C658" s="12"/>
    </row>
    <row r="659" s="2" customFormat="1" ht="13.5" spans="1:3">
      <c r="A659" s="10">
        <v>2100408</v>
      </c>
      <c r="B659" s="11" t="s">
        <v>961</v>
      </c>
      <c r="C659" s="12">
        <v>20</v>
      </c>
    </row>
    <row r="660" s="2" customFormat="1" ht="13.5" spans="1:3">
      <c r="A660" s="10">
        <v>2100409</v>
      </c>
      <c r="B660" s="11" t="s">
        <v>962</v>
      </c>
      <c r="C660" s="12">
        <v>3</v>
      </c>
    </row>
    <row r="661" s="2" customFormat="1" ht="13.5" spans="1:3">
      <c r="A661" s="10">
        <v>2100410</v>
      </c>
      <c r="B661" s="11" t="s">
        <v>963</v>
      </c>
      <c r="C661" s="12">
        <v>850</v>
      </c>
    </row>
    <row r="662" s="2" customFormat="1" ht="13.5" spans="1:3">
      <c r="A662" s="10">
        <v>2100499</v>
      </c>
      <c r="B662" s="11" t="s">
        <v>964</v>
      </c>
      <c r="C662" s="12">
        <v>105</v>
      </c>
    </row>
    <row r="663" s="2" customFormat="1" ht="13.5" spans="1:3">
      <c r="A663" s="10">
        <v>21006</v>
      </c>
      <c r="B663" s="11" t="s">
        <v>965</v>
      </c>
      <c r="C663" s="12">
        <f>SUM(C664:C665)</f>
        <v>0</v>
      </c>
    </row>
    <row r="664" s="2" customFormat="1" ht="13.5" spans="1:3">
      <c r="A664" s="10">
        <v>2100601</v>
      </c>
      <c r="B664" s="11" t="s">
        <v>966</v>
      </c>
      <c r="C664" s="12"/>
    </row>
    <row r="665" s="2" customFormat="1" ht="13.5" spans="1:3">
      <c r="A665" s="10">
        <v>2100699</v>
      </c>
      <c r="B665" s="11" t="s">
        <v>967</v>
      </c>
      <c r="C665" s="12"/>
    </row>
    <row r="666" s="2" customFormat="1" ht="13.5" spans="1:3">
      <c r="A666" s="10">
        <v>21007</v>
      </c>
      <c r="B666" s="11" t="s">
        <v>968</v>
      </c>
      <c r="C666" s="12">
        <f>SUM(C667:C669)</f>
        <v>10</v>
      </c>
    </row>
    <row r="667" s="2" customFormat="1" ht="13.5" spans="1:3">
      <c r="A667" s="10">
        <v>2100716</v>
      </c>
      <c r="B667" s="11" t="s">
        <v>969</v>
      </c>
      <c r="C667" s="12"/>
    </row>
    <row r="668" s="2" customFormat="1" ht="13.5" spans="1:3">
      <c r="A668" s="10">
        <v>2100717</v>
      </c>
      <c r="B668" s="11" t="s">
        <v>970</v>
      </c>
      <c r="C668" s="12"/>
    </row>
    <row r="669" s="2" customFormat="1" ht="13.5" spans="1:3">
      <c r="A669" s="10">
        <v>2100799</v>
      </c>
      <c r="B669" s="11" t="s">
        <v>971</v>
      </c>
      <c r="C669" s="12">
        <v>10</v>
      </c>
    </row>
    <row r="670" s="2" customFormat="1" ht="13.5" spans="1:3">
      <c r="A670" s="10">
        <v>21011</v>
      </c>
      <c r="B670" s="11" t="s">
        <v>972</v>
      </c>
      <c r="C670" s="12">
        <f>SUM(C671:C674)</f>
        <v>0</v>
      </c>
    </row>
    <row r="671" s="2" customFormat="1" ht="13.5" spans="1:3">
      <c r="A671" s="10">
        <v>2101101</v>
      </c>
      <c r="B671" s="11" t="s">
        <v>973</v>
      </c>
      <c r="C671" s="12"/>
    </row>
    <row r="672" s="2" customFormat="1" ht="13.5" spans="1:3">
      <c r="A672" s="10">
        <v>2101102</v>
      </c>
      <c r="B672" s="11" t="s">
        <v>974</v>
      </c>
      <c r="C672" s="12"/>
    </row>
    <row r="673" s="2" customFormat="1" ht="13.5" spans="1:3">
      <c r="A673" s="10">
        <v>2101103</v>
      </c>
      <c r="B673" s="11" t="s">
        <v>975</v>
      </c>
      <c r="C673" s="12"/>
    </row>
    <row r="674" s="2" customFormat="1" ht="13.5" spans="1:3">
      <c r="A674" s="10">
        <v>2101199</v>
      </c>
      <c r="B674" s="11" t="s">
        <v>976</v>
      </c>
      <c r="C674" s="12"/>
    </row>
    <row r="675" s="2" customFormat="1" ht="13.5" spans="1:3">
      <c r="A675" s="10">
        <v>21012</v>
      </c>
      <c r="B675" s="11" t="s">
        <v>977</v>
      </c>
      <c r="C675" s="12">
        <f>SUM(C676:C678)</f>
        <v>71</v>
      </c>
    </row>
    <row r="676" s="2" customFormat="1" ht="13.5" spans="1:3">
      <c r="A676" s="10">
        <v>2101201</v>
      </c>
      <c r="B676" s="11" t="s">
        <v>978</v>
      </c>
      <c r="C676" s="12"/>
    </row>
    <row r="677" s="2" customFormat="1" ht="13.5" spans="1:3">
      <c r="A677" s="10">
        <v>2101202</v>
      </c>
      <c r="B677" s="11" t="s">
        <v>979</v>
      </c>
      <c r="C677" s="12">
        <v>71</v>
      </c>
    </row>
    <row r="678" s="2" customFormat="1" ht="13.5" spans="1:3">
      <c r="A678" s="10">
        <v>2101299</v>
      </c>
      <c r="B678" s="11" t="s">
        <v>980</v>
      </c>
      <c r="C678" s="12"/>
    </row>
    <row r="679" s="2" customFormat="1" ht="13.5" spans="1:3">
      <c r="A679" s="10">
        <v>21013</v>
      </c>
      <c r="B679" s="11" t="s">
        <v>981</v>
      </c>
      <c r="C679" s="12">
        <f>SUM(C680:C682)</f>
        <v>0</v>
      </c>
    </row>
    <row r="680" s="2" customFormat="1" ht="13.5" spans="1:3">
      <c r="A680" s="10">
        <v>2101301</v>
      </c>
      <c r="B680" s="11" t="s">
        <v>982</v>
      </c>
      <c r="C680" s="12"/>
    </row>
    <row r="681" s="2" customFormat="1" ht="13.5" spans="1:3">
      <c r="A681" s="10">
        <v>2101302</v>
      </c>
      <c r="B681" s="11" t="s">
        <v>983</v>
      </c>
      <c r="C681" s="12"/>
    </row>
    <row r="682" s="2" customFormat="1" ht="13.5" spans="1:3">
      <c r="A682" s="10">
        <v>2101399</v>
      </c>
      <c r="B682" s="11" t="s">
        <v>984</v>
      </c>
      <c r="C682" s="12"/>
    </row>
    <row r="683" s="2" customFormat="1" ht="13.5" spans="1:3">
      <c r="A683" s="10">
        <v>21014</v>
      </c>
      <c r="B683" s="11" t="s">
        <v>985</v>
      </c>
      <c r="C683" s="12">
        <f>SUM(C684:C685)</f>
        <v>0</v>
      </c>
    </row>
    <row r="684" s="2" customFormat="1" ht="13.5" spans="1:3">
      <c r="A684" s="10">
        <v>2101401</v>
      </c>
      <c r="B684" s="11" t="s">
        <v>986</v>
      </c>
      <c r="C684" s="12"/>
    </row>
    <row r="685" s="2" customFormat="1" ht="13.5" spans="1:3">
      <c r="A685" s="10">
        <v>2101499</v>
      </c>
      <c r="B685" s="11" t="s">
        <v>987</v>
      </c>
      <c r="C685" s="12"/>
    </row>
    <row r="686" s="2" customFormat="1" ht="13.5" spans="1:3">
      <c r="A686" s="10">
        <v>21015</v>
      </c>
      <c r="B686" s="11" t="s">
        <v>988</v>
      </c>
      <c r="C686" s="12">
        <f>SUM(C687:C694)</f>
        <v>48</v>
      </c>
    </row>
    <row r="687" s="2" customFormat="1" ht="13.5" spans="1:3">
      <c r="A687" s="10">
        <v>2101501</v>
      </c>
      <c r="B687" s="11" t="s">
        <v>493</v>
      </c>
      <c r="C687" s="12">
        <v>48</v>
      </c>
    </row>
    <row r="688" s="2" customFormat="1" ht="13.5" spans="1:3">
      <c r="A688" s="10">
        <v>2101502</v>
      </c>
      <c r="B688" s="11" t="s">
        <v>494</v>
      </c>
      <c r="C688" s="12"/>
    </row>
    <row r="689" s="2" customFormat="1" ht="13.5" spans="1:3">
      <c r="A689" s="10">
        <v>2101503</v>
      </c>
      <c r="B689" s="11" t="s">
        <v>495</v>
      </c>
      <c r="C689" s="12"/>
    </row>
    <row r="690" s="2" customFormat="1" ht="13.5" spans="1:3">
      <c r="A690" s="10">
        <v>2101504</v>
      </c>
      <c r="B690" s="11" t="s">
        <v>534</v>
      </c>
      <c r="C690" s="12"/>
    </row>
    <row r="691" s="2" customFormat="1" ht="13.5" spans="1:3">
      <c r="A691" s="10">
        <v>2101505</v>
      </c>
      <c r="B691" s="11" t="s">
        <v>989</v>
      </c>
      <c r="C691" s="12"/>
    </row>
    <row r="692" s="2" customFormat="1" ht="13.5" spans="1:3">
      <c r="A692" s="10">
        <v>2101506</v>
      </c>
      <c r="B692" s="11" t="s">
        <v>990</v>
      </c>
      <c r="C692" s="12"/>
    </row>
    <row r="693" s="2" customFormat="1" ht="13.5" spans="1:3">
      <c r="A693" s="10">
        <v>2101550</v>
      </c>
      <c r="B693" s="11" t="s">
        <v>502</v>
      </c>
      <c r="C693" s="12"/>
    </row>
    <row r="694" s="2" customFormat="1" ht="13.5" spans="1:3">
      <c r="A694" s="10">
        <v>2101599</v>
      </c>
      <c r="B694" s="11" t="s">
        <v>991</v>
      </c>
      <c r="C694" s="12"/>
    </row>
    <row r="695" s="2" customFormat="1" ht="13.5" spans="1:3">
      <c r="A695" s="10">
        <v>21016</v>
      </c>
      <c r="B695" s="11" t="s">
        <v>992</v>
      </c>
      <c r="C695" s="12"/>
    </row>
    <row r="696" s="2" customFormat="1" ht="13.5" spans="1:3">
      <c r="A696" s="10">
        <v>21099</v>
      </c>
      <c r="B696" s="25" t="s">
        <v>993</v>
      </c>
      <c r="C696" s="12">
        <v>44</v>
      </c>
    </row>
    <row r="697" s="2" customFormat="1" ht="13.5" spans="1:3">
      <c r="A697" s="10">
        <v>211</v>
      </c>
      <c r="B697" s="25" t="s">
        <v>994</v>
      </c>
      <c r="C697" s="12">
        <f>C698+C708+C712+C721+C728+C735+C741+C744+C747+C748+C749+C755+C756+C757</f>
        <v>167</v>
      </c>
    </row>
    <row r="698" s="2" customFormat="1" ht="13.5" spans="1:3">
      <c r="A698" s="10">
        <v>21101</v>
      </c>
      <c r="B698" s="25" t="s">
        <v>995</v>
      </c>
      <c r="C698" s="12">
        <f>SUM(C699:C707)</f>
        <v>66</v>
      </c>
    </row>
    <row r="699" s="2" customFormat="1" ht="13.5" spans="1:3">
      <c r="A699" s="10">
        <v>2110101</v>
      </c>
      <c r="B699" s="25" t="s">
        <v>493</v>
      </c>
      <c r="C699" s="12"/>
    </row>
    <row r="700" s="2" customFormat="1" ht="13.5" spans="1:3">
      <c r="A700" s="10">
        <v>2110102</v>
      </c>
      <c r="B700" s="25" t="s">
        <v>494</v>
      </c>
      <c r="C700" s="12">
        <v>26</v>
      </c>
    </row>
    <row r="701" s="2" customFormat="1" ht="13.5" spans="1:3">
      <c r="A701" s="10">
        <v>2110103</v>
      </c>
      <c r="B701" s="25" t="s">
        <v>495</v>
      </c>
      <c r="C701" s="12"/>
    </row>
    <row r="702" s="2" customFormat="1" ht="13.5" spans="1:3">
      <c r="A702" s="10">
        <v>2110104</v>
      </c>
      <c r="B702" s="25" t="s">
        <v>996</v>
      </c>
      <c r="C702" s="12"/>
    </row>
    <row r="703" s="2" customFormat="1" ht="13.5" spans="1:3">
      <c r="A703" s="10">
        <v>2110105</v>
      </c>
      <c r="B703" s="25" t="s">
        <v>997</v>
      </c>
      <c r="C703" s="12">
        <v>40</v>
      </c>
    </row>
    <row r="704" s="2" customFormat="1" ht="13.5" spans="1:3">
      <c r="A704" s="10">
        <v>2110106</v>
      </c>
      <c r="B704" s="25" t="s">
        <v>998</v>
      </c>
      <c r="C704" s="12"/>
    </row>
    <row r="705" s="2" customFormat="1" ht="13.5" spans="1:3">
      <c r="A705" s="10">
        <v>2110107</v>
      </c>
      <c r="B705" s="25" t="s">
        <v>999</v>
      </c>
      <c r="C705" s="12"/>
    </row>
    <row r="706" s="2" customFormat="1" ht="13.5" spans="1:3">
      <c r="A706" s="10">
        <v>2110108</v>
      </c>
      <c r="B706" s="25" t="s">
        <v>1000</v>
      </c>
      <c r="C706" s="12"/>
    </row>
    <row r="707" s="2" customFormat="1" ht="13.5" spans="1:3">
      <c r="A707" s="10">
        <v>2110199</v>
      </c>
      <c r="B707" s="25" t="s">
        <v>1001</v>
      </c>
      <c r="C707" s="12"/>
    </row>
    <row r="708" s="2" customFormat="1" ht="13.5" spans="1:3">
      <c r="A708" s="10">
        <v>21102</v>
      </c>
      <c r="B708" s="25" t="s">
        <v>1002</v>
      </c>
      <c r="C708" s="12">
        <f>SUM(C709:C711)</f>
        <v>51</v>
      </c>
    </row>
    <row r="709" s="2" customFormat="1" ht="13.5" spans="1:3">
      <c r="A709" s="10">
        <v>2110203</v>
      </c>
      <c r="B709" s="25" t="s">
        <v>1003</v>
      </c>
      <c r="C709" s="12"/>
    </row>
    <row r="710" s="2" customFormat="1" ht="13.5" spans="1:3">
      <c r="A710" s="10">
        <v>2110204</v>
      </c>
      <c r="B710" s="25" t="s">
        <v>1004</v>
      </c>
      <c r="C710" s="12"/>
    </row>
    <row r="711" s="2" customFormat="1" ht="13.5" spans="1:3">
      <c r="A711" s="10">
        <v>2110299</v>
      </c>
      <c r="B711" s="25" t="s">
        <v>1005</v>
      </c>
      <c r="C711" s="12">
        <v>51</v>
      </c>
    </row>
    <row r="712" s="2" customFormat="1" ht="13.5" spans="1:3">
      <c r="A712" s="10">
        <v>21103</v>
      </c>
      <c r="B712" s="25" t="s">
        <v>1006</v>
      </c>
      <c r="C712" s="12">
        <f>SUM(C713:C720)</f>
        <v>50</v>
      </c>
    </row>
    <row r="713" s="2" customFormat="1" ht="13.5" spans="1:3">
      <c r="A713" s="10">
        <v>2110301</v>
      </c>
      <c r="B713" s="25" t="s">
        <v>1007</v>
      </c>
      <c r="C713" s="12"/>
    </row>
    <row r="714" s="2" customFormat="1" ht="13.5" spans="1:3">
      <c r="A714" s="10">
        <v>2110302</v>
      </c>
      <c r="B714" s="25" t="s">
        <v>1008</v>
      </c>
      <c r="C714" s="12">
        <v>50</v>
      </c>
    </row>
    <row r="715" s="2" customFormat="1" ht="13.5" spans="1:3">
      <c r="A715" s="10">
        <v>2110303</v>
      </c>
      <c r="B715" s="25" t="s">
        <v>1009</v>
      </c>
      <c r="C715" s="12"/>
    </row>
    <row r="716" s="2" customFormat="1" ht="13.5" spans="1:3">
      <c r="A716" s="10">
        <v>2110304</v>
      </c>
      <c r="B716" s="25" t="s">
        <v>1010</v>
      </c>
      <c r="C716" s="12"/>
    </row>
    <row r="717" s="2" customFormat="1" ht="13.5" spans="1:3">
      <c r="A717" s="10">
        <v>2110305</v>
      </c>
      <c r="B717" s="25" t="s">
        <v>1011</v>
      </c>
      <c r="C717" s="12"/>
    </row>
    <row r="718" s="2" customFormat="1" ht="13.5" spans="1:3">
      <c r="A718" s="10">
        <v>2110306</v>
      </c>
      <c r="B718" s="25" t="s">
        <v>1012</v>
      </c>
      <c r="C718" s="12"/>
    </row>
    <row r="719" s="2" customFormat="1" ht="13.5" spans="1:3">
      <c r="A719" s="10">
        <v>2110307</v>
      </c>
      <c r="B719" s="25" t="s">
        <v>1013</v>
      </c>
      <c r="C719" s="12"/>
    </row>
    <row r="720" s="2" customFormat="1" ht="13.5" spans="1:3">
      <c r="A720" s="10">
        <v>2110399</v>
      </c>
      <c r="B720" s="25" t="s">
        <v>1014</v>
      </c>
      <c r="C720" s="12"/>
    </row>
    <row r="721" s="2" customFormat="1" ht="13.5" spans="1:3">
      <c r="A721" s="10">
        <v>21104</v>
      </c>
      <c r="B721" s="25" t="s">
        <v>1015</v>
      </c>
      <c r="C721" s="12">
        <f>SUM(C722:C727)</f>
        <v>0</v>
      </c>
    </row>
    <row r="722" s="2" customFormat="1" ht="13.5" spans="1:3">
      <c r="A722" s="10">
        <v>2110401</v>
      </c>
      <c r="B722" s="25" t="s">
        <v>1016</v>
      </c>
      <c r="C722" s="12"/>
    </row>
    <row r="723" s="2" customFormat="1" ht="13.5" spans="1:3">
      <c r="A723" s="10">
        <v>2110402</v>
      </c>
      <c r="B723" s="25" t="s">
        <v>1017</v>
      </c>
      <c r="C723" s="12"/>
    </row>
    <row r="724" s="2" customFormat="1" ht="13.5" spans="1:3">
      <c r="A724" s="10">
        <v>2110404</v>
      </c>
      <c r="B724" s="25" t="s">
        <v>1018</v>
      </c>
      <c r="C724" s="12"/>
    </row>
    <row r="725" s="2" customFormat="1" ht="13.5" spans="1:3">
      <c r="A725" s="10">
        <v>2110405</v>
      </c>
      <c r="B725" s="25" t="s">
        <v>1019</v>
      </c>
      <c r="C725" s="12"/>
    </row>
    <row r="726" s="2" customFormat="1" ht="13.5" spans="1:3">
      <c r="A726" s="10">
        <v>2110406</v>
      </c>
      <c r="B726" s="25" t="s">
        <v>1020</v>
      </c>
      <c r="C726" s="12"/>
    </row>
    <row r="727" s="2" customFormat="1" ht="13.5" spans="1:3">
      <c r="A727" s="10">
        <v>2110499</v>
      </c>
      <c r="B727" s="25" t="s">
        <v>1021</v>
      </c>
      <c r="C727" s="12"/>
    </row>
    <row r="728" s="2" customFormat="1" ht="13.5" spans="1:3">
      <c r="A728" s="10">
        <v>21105</v>
      </c>
      <c r="B728" s="25" t="s">
        <v>1022</v>
      </c>
      <c r="C728" s="12">
        <f>SUM(C729:C734)</f>
        <v>0</v>
      </c>
    </row>
    <row r="729" s="2" customFormat="1" ht="13.5" spans="1:3">
      <c r="A729" s="10">
        <v>2110501</v>
      </c>
      <c r="B729" s="25" t="s">
        <v>1023</v>
      </c>
      <c r="C729" s="12"/>
    </row>
    <row r="730" s="2" customFormat="1" ht="13.5" spans="1:3">
      <c r="A730" s="10">
        <v>2110502</v>
      </c>
      <c r="B730" s="25" t="s">
        <v>1024</v>
      </c>
      <c r="C730" s="12"/>
    </row>
    <row r="731" s="2" customFormat="1" ht="13.5" spans="1:3">
      <c r="A731" s="10">
        <v>2110503</v>
      </c>
      <c r="B731" s="25" t="s">
        <v>1025</v>
      </c>
      <c r="C731" s="12"/>
    </row>
    <row r="732" s="2" customFormat="1" ht="13.5" spans="1:3">
      <c r="A732" s="10">
        <v>2110506</v>
      </c>
      <c r="B732" s="25" t="s">
        <v>1026</v>
      </c>
      <c r="C732" s="12"/>
    </row>
    <row r="733" s="2" customFormat="1" ht="13.5" spans="1:3">
      <c r="A733" s="10">
        <v>2110507</v>
      </c>
      <c r="B733" s="25" t="s">
        <v>1027</v>
      </c>
      <c r="C733" s="12"/>
    </row>
    <row r="734" s="2" customFormat="1" ht="13.5" spans="1:3">
      <c r="A734" s="10">
        <v>2110599</v>
      </c>
      <c r="B734" s="25" t="s">
        <v>1028</v>
      </c>
      <c r="C734" s="12"/>
    </row>
    <row r="735" s="2" customFormat="1" ht="13.5" spans="1:3">
      <c r="A735" s="10">
        <v>21106</v>
      </c>
      <c r="B735" s="25" t="s">
        <v>1029</v>
      </c>
      <c r="C735" s="12">
        <f>SUM(C736:C740)</f>
        <v>0</v>
      </c>
    </row>
    <row r="736" s="2" customFormat="1" ht="13.5" spans="1:3">
      <c r="A736" s="10">
        <v>2110602</v>
      </c>
      <c r="B736" s="25" t="s">
        <v>1030</v>
      </c>
      <c r="C736" s="12"/>
    </row>
    <row r="737" s="2" customFormat="1" ht="13.5" spans="1:3">
      <c r="A737" s="10">
        <v>2110603</v>
      </c>
      <c r="B737" s="25" t="s">
        <v>1031</v>
      </c>
      <c r="C737" s="12"/>
    </row>
    <row r="738" s="2" customFormat="1" ht="13.5" spans="1:3">
      <c r="A738" s="10">
        <v>2110604</v>
      </c>
      <c r="B738" s="25" t="s">
        <v>1032</v>
      </c>
      <c r="C738" s="12"/>
    </row>
    <row r="739" s="2" customFormat="1" ht="13.5" spans="1:3">
      <c r="A739" s="10">
        <v>2110605</v>
      </c>
      <c r="B739" s="25" t="s">
        <v>1033</v>
      </c>
      <c r="C739" s="12"/>
    </row>
    <row r="740" s="2" customFormat="1" ht="13.5" spans="1:3">
      <c r="A740" s="10">
        <v>2110699</v>
      </c>
      <c r="B740" s="25" t="s">
        <v>1034</v>
      </c>
      <c r="C740" s="12"/>
    </row>
    <row r="741" s="2" customFormat="1" ht="13.5" spans="1:3">
      <c r="A741" s="10">
        <v>21107</v>
      </c>
      <c r="B741" s="25" t="s">
        <v>1035</v>
      </c>
      <c r="C741" s="12">
        <f>SUM(C742:C743)</f>
        <v>0</v>
      </c>
    </row>
    <row r="742" s="2" customFormat="1" ht="13.5" spans="1:3">
      <c r="A742" s="10">
        <v>2110704</v>
      </c>
      <c r="B742" s="25" t="s">
        <v>1036</v>
      </c>
      <c r="C742" s="12"/>
    </row>
    <row r="743" s="2" customFormat="1" ht="13.5" spans="1:3">
      <c r="A743" s="10">
        <v>2110799</v>
      </c>
      <c r="B743" s="25" t="s">
        <v>1037</v>
      </c>
      <c r="C743" s="12"/>
    </row>
    <row r="744" s="2" customFormat="1" ht="13.5" spans="1:3">
      <c r="A744" s="10">
        <v>21108</v>
      </c>
      <c r="B744" s="25" t="s">
        <v>1038</v>
      </c>
      <c r="C744" s="12">
        <f>SUM(C745:C746)</f>
        <v>0</v>
      </c>
    </row>
    <row r="745" s="2" customFormat="1" ht="13.5" spans="1:3">
      <c r="A745" s="10">
        <v>2110804</v>
      </c>
      <c r="B745" s="25" t="s">
        <v>1039</v>
      </c>
      <c r="C745" s="12"/>
    </row>
    <row r="746" s="2" customFormat="1" ht="13.5" spans="1:3">
      <c r="A746" s="10">
        <v>2110899</v>
      </c>
      <c r="B746" s="25" t="s">
        <v>1040</v>
      </c>
      <c r="C746" s="12"/>
    </row>
    <row r="747" s="2" customFormat="1" ht="13.5" spans="1:3">
      <c r="A747" s="10">
        <v>21109</v>
      </c>
      <c r="B747" s="25" t="s">
        <v>1041</v>
      </c>
      <c r="C747" s="12"/>
    </row>
    <row r="748" s="2" customFormat="1" ht="13.5" spans="1:3">
      <c r="A748" s="10">
        <v>21110</v>
      </c>
      <c r="B748" s="25" t="s">
        <v>1042</v>
      </c>
      <c r="C748" s="12"/>
    </row>
    <row r="749" s="2" customFormat="1" ht="13.5" spans="1:3">
      <c r="A749" s="10">
        <v>21111</v>
      </c>
      <c r="B749" s="25" t="s">
        <v>1043</v>
      </c>
      <c r="C749" s="12">
        <f>SUM(C750:C754)</f>
        <v>0</v>
      </c>
    </row>
    <row r="750" s="2" customFormat="1" ht="13.5" spans="1:3">
      <c r="A750" s="10">
        <v>2111101</v>
      </c>
      <c r="B750" s="25" t="s">
        <v>1044</v>
      </c>
      <c r="C750" s="12"/>
    </row>
    <row r="751" s="2" customFormat="1" ht="13.5" spans="1:3">
      <c r="A751" s="10">
        <v>2111102</v>
      </c>
      <c r="B751" s="25" t="s">
        <v>1045</v>
      </c>
      <c r="C751" s="12"/>
    </row>
    <row r="752" s="2" customFormat="1" ht="13.5" spans="1:3">
      <c r="A752" s="10">
        <v>2111103</v>
      </c>
      <c r="B752" s="25" t="s">
        <v>1046</v>
      </c>
      <c r="C752" s="12"/>
    </row>
    <row r="753" s="2" customFormat="1" ht="13.5" spans="1:3">
      <c r="A753" s="10">
        <v>2111104</v>
      </c>
      <c r="B753" s="25" t="s">
        <v>1047</v>
      </c>
      <c r="C753" s="12"/>
    </row>
    <row r="754" s="2" customFormat="1" ht="13.5" spans="1:3">
      <c r="A754" s="10">
        <v>2111199</v>
      </c>
      <c r="B754" s="25" t="s">
        <v>1048</v>
      </c>
      <c r="C754" s="12"/>
    </row>
    <row r="755" s="2" customFormat="1" ht="13.5" spans="1:3">
      <c r="A755" s="10">
        <v>21112</v>
      </c>
      <c r="B755" s="25" t="s">
        <v>1049</v>
      </c>
      <c r="C755" s="12"/>
    </row>
    <row r="756" s="2" customFormat="1" ht="13.5" spans="1:3">
      <c r="A756" s="10">
        <v>21113</v>
      </c>
      <c r="B756" s="25" t="s">
        <v>1050</v>
      </c>
      <c r="C756" s="12"/>
    </row>
    <row r="757" s="2" customFormat="1" ht="13.5" spans="1:3">
      <c r="A757" s="10">
        <v>21114</v>
      </c>
      <c r="B757" s="25" t="s">
        <v>1051</v>
      </c>
      <c r="C757" s="12">
        <f>SUM(C758:C768)</f>
        <v>0</v>
      </c>
    </row>
    <row r="758" s="2" customFormat="1" ht="13.5" spans="1:3">
      <c r="A758" s="10">
        <v>2111401</v>
      </c>
      <c r="B758" s="25" t="s">
        <v>493</v>
      </c>
      <c r="C758" s="12"/>
    </row>
    <row r="759" s="2" customFormat="1" ht="13.5" spans="1:3">
      <c r="A759" s="10">
        <v>2111402</v>
      </c>
      <c r="B759" s="25" t="s">
        <v>494</v>
      </c>
      <c r="C759" s="12"/>
    </row>
    <row r="760" s="2" customFormat="1" ht="13.5" spans="1:3">
      <c r="A760" s="10">
        <v>2111403</v>
      </c>
      <c r="B760" s="25" t="s">
        <v>495</v>
      </c>
      <c r="C760" s="12"/>
    </row>
    <row r="761" s="2" customFormat="1" ht="13.5" spans="1:3">
      <c r="A761" s="10">
        <v>2111406</v>
      </c>
      <c r="B761" s="25" t="s">
        <v>1052</v>
      </c>
      <c r="C761" s="12"/>
    </row>
    <row r="762" s="2" customFormat="1" ht="13.5" spans="1:3">
      <c r="A762" s="10">
        <v>2111407</v>
      </c>
      <c r="B762" s="25" t="s">
        <v>1053</v>
      </c>
      <c r="C762" s="12"/>
    </row>
    <row r="763" s="2" customFormat="1" ht="13.5" spans="1:3">
      <c r="A763" s="10">
        <v>2111408</v>
      </c>
      <c r="B763" s="25" t="s">
        <v>1054</v>
      </c>
      <c r="C763" s="12"/>
    </row>
    <row r="764" s="2" customFormat="1" ht="13.5" spans="1:3">
      <c r="A764" s="10">
        <v>2111411</v>
      </c>
      <c r="B764" s="25" t="s">
        <v>534</v>
      </c>
      <c r="C764" s="12"/>
    </row>
    <row r="765" s="2" customFormat="1" ht="13.5" spans="1:3">
      <c r="A765" s="10">
        <v>2111413</v>
      </c>
      <c r="B765" s="25" t="s">
        <v>1055</v>
      </c>
      <c r="C765" s="12"/>
    </row>
    <row r="766" s="2" customFormat="1" ht="13.5" spans="1:3">
      <c r="A766" s="10">
        <v>2111450</v>
      </c>
      <c r="B766" s="25" t="s">
        <v>502</v>
      </c>
      <c r="C766" s="12"/>
    </row>
    <row r="767" s="2" customFormat="1" ht="13.5" spans="1:3">
      <c r="A767" s="10">
        <v>2111499</v>
      </c>
      <c r="B767" s="25" t="s">
        <v>1056</v>
      </c>
      <c r="C767" s="12"/>
    </row>
    <row r="768" s="2" customFormat="1" ht="13.5" spans="1:3">
      <c r="A768" s="10">
        <v>2119999</v>
      </c>
      <c r="B768" s="25" t="s">
        <v>1057</v>
      </c>
      <c r="C768" s="12"/>
    </row>
    <row r="769" s="3" customFormat="1" ht="13.5" spans="1:3">
      <c r="A769" s="21">
        <v>212</v>
      </c>
      <c r="B769" s="26" t="s">
        <v>1058</v>
      </c>
      <c r="C769" s="23">
        <f>C770+C781+C782+C785+C786+C787</f>
        <v>6020</v>
      </c>
    </row>
    <row r="770" s="2" customFormat="1" ht="13.5" spans="1:3">
      <c r="A770" s="10">
        <v>21201</v>
      </c>
      <c r="B770" s="25" t="s">
        <v>1059</v>
      </c>
      <c r="C770" s="12">
        <f>SUM(C771:C780)</f>
        <v>525</v>
      </c>
    </row>
    <row r="771" s="2" customFormat="1" ht="13.5" spans="1:3">
      <c r="A771" s="10">
        <v>2120101</v>
      </c>
      <c r="B771" s="25" t="s">
        <v>493</v>
      </c>
      <c r="C771" s="12">
        <v>397</v>
      </c>
    </row>
    <row r="772" s="2" customFormat="1" ht="13.5" spans="1:3">
      <c r="A772" s="10">
        <v>2120102</v>
      </c>
      <c r="B772" s="25" t="s">
        <v>494</v>
      </c>
      <c r="C772" s="12">
        <v>126</v>
      </c>
    </row>
    <row r="773" s="2" customFormat="1" ht="13.5" spans="1:3">
      <c r="A773" s="10">
        <v>2120103</v>
      </c>
      <c r="B773" s="25" t="s">
        <v>495</v>
      </c>
      <c r="C773" s="12"/>
    </row>
    <row r="774" s="2" customFormat="1" ht="13.5" spans="1:3">
      <c r="A774" s="10">
        <v>2120104</v>
      </c>
      <c r="B774" s="25" t="s">
        <v>1060</v>
      </c>
      <c r="C774" s="12">
        <v>2</v>
      </c>
    </row>
    <row r="775" s="2" customFormat="1" ht="13.5" spans="1:3">
      <c r="A775" s="10">
        <v>2120105</v>
      </c>
      <c r="B775" s="25" t="s">
        <v>1061</v>
      </c>
      <c r="C775" s="12"/>
    </row>
    <row r="776" s="2" customFormat="1" ht="13.5" spans="1:3">
      <c r="A776" s="10">
        <v>2120106</v>
      </c>
      <c r="B776" s="25" t="s">
        <v>1062</v>
      </c>
      <c r="C776" s="12"/>
    </row>
    <row r="777" s="2" customFormat="1" ht="13.5" spans="1:3">
      <c r="A777" s="10">
        <v>2120107</v>
      </c>
      <c r="B777" s="25" t="s">
        <v>1063</v>
      </c>
      <c r="C777" s="12"/>
    </row>
    <row r="778" s="2" customFormat="1" ht="13.5" spans="1:3">
      <c r="A778" s="10">
        <v>2120109</v>
      </c>
      <c r="B778" s="25" t="s">
        <v>1064</v>
      </c>
      <c r="C778" s="12"/>
    </row>
    <row r="779" s="2" customFormat="1" ht="13.5" spans="1:3">
      <c r="A779" s="10">
        <v>2120110</v>
      </c>
      <c r="B779" s="25" t="s">
        <v>1065</v>
      </c>
      <c r="C779" s="12"/>
    </row>
    <row r="780" s="2" customFormat="1" ht="13.5" spans="1:3">
      <c r="A780" s="10">
        <v>2120199</v>
      </c>
      <c r="B780" s="25" t="s">
        <v>1066</v>
      </c>
      <c r="C780" s="12"/>
    </row>
    <row r="781" s="2" customFormat="1" ht="13.5" spans="1:3">
      <c r="A781" s="10">
        <v>21202</v>
      </c>
      <c r="B781" s="25" t="s">
        <v>1067</v>
      </c>
      <c r="C781" s="12"/>
    </row>
    <row r="782" s="2" customFormat="1" ht="13.5" spans="1:3">
      <c r="A782" s="10">
        <v>21203</v>
      </c>
      <c r="B782" s="25" t="s">
        <v>1068</v>
      </c>
      <c r="C782" s="12">
        <f>SUM(C783:C784)</f>
        <v>4625</v>
      </c>
    </row>
    <row r="783" s="2" customFormat="1" ht="13.5" spans="1:3">
      <c r="A783" s="10">
        <v>2120303</v>
      </c>
      <c r="B783" s="25" t="s">
        <v>1069</v>
      </c>
      <c r="C783" s="12"/>
    </row>
    <row r="784" s="2" customFormat="1" ht="13.5" spans="1:3">
      <c r="A784" s="10">
        <v>2120399</v>
      </c>
      <c r="B784" s="25" t="s">
        <v>1070</v>
      </c>
      <c r="C784" s="12">
        <f>2328+4000-1698-5</f>
        <v>4625</v>
      </c>
    </row>
    <row r="785" s="2" customFormat="1" ht="13.5" spans="1:3">
      <c r="A785" s="10">
        <v>21205</v>
      </c>
      <c r="B785" s="25" t="s">
        <v>1071</v>
      </c>
      <c r="C785" s="12">
        <v>870</v>
      </c>
    </row>
    <row r="786" s="2" customFormat="1" ht="13.5" spans="1:3">
      <c r="A786" s="10">
        <v>21206</v>
      </c>
      <c r="B786" s="25" t="s">
        <v>1072</v>
      </c>
      <c r="C786" s="12"/>
    </row>
    <row r="787" s="2" customFormat="1" ht="13.5" spans="1:3">
      <c r="A787" s="10">
        <v>21299</v>
      </c>
      <c r="B787" s="25" t="s">
        <v>1073</v>
      </c>
      <c r="C787" s="12"/>
    </row>
    <row r="788" s="2" customFormat="1" ht="13.5" spans="1:3">
      <c r="A788" s="10">
        <v>213</v>
      </c>
      <c r="B788" s="25" t="s">
        <v>1074</v>
      </c>
      <c r="C788" s="12">
        <f>C789+C815+C837+C865+C876+C883+C889+C892</f>
        <v>2752</v>
      </c>
    </row>
    <row r="789" s="2" customFormat="1" ht="13.5" spans="1:3">
      <c r="A789" s="10">
        <v>21301</v>
      </c>
      <c r="B789" s="25" t="s">
        <v>1075</v>
      </c>
      <c r="C789" s="12">
        <f>SUM(C790:C814)</f>
        <v>2403</v>
      </c>
    </row>
    <row r="790" s="2" customFormat="1" ht="13.5" spans="1:3">
      <c r="A790" s="10">
        <v>2130101</v>
      </c>
      <c r="B790" s="25" t="s">
        <v>493</v>
      </c>
      <c r="C790" s="12">
        <v>233</v>
      </c>
    </row>
    <row r="791" s="2" customFormat="1" ht="13.5" spans="1:3">
      <c r="A791" s="10">
        <v>2130102</v>
      </c>
      <c r="B791" s="25" t="s">
        <v>494</v>
      </c>
      <c r="C791" s="12"/>
    </row>
    <row r="792" s="2" customFormat="1" ht="13.5" spans="1:3">
      <c r="A792" s="10">
        <v>2130103</v>
      </c>
      <c r="B792" s="25" t="s">
        <v>495</v>
      </c>
      <c r="C792" s="12"/>
    </row>
    <row r="793" s="2" customFormat="1" ht="13.5" spans="1:3">
      <c r="A793" s="10">
        <v>2130104</v>
      </c>
      <c r="B793" s="25" t="s">
        <v>502</v>
      </c>
      <c r="C793" s="12"/>
    </row>
    <row r="794" s="2" customFormat="1" ht="13.5" spans="1:3">
      <c r="A794" s="10">
        <v>2130105</v>
      </c>
      <c r="B794" s="25" t="s">
        <v>1076</v>
      </c>
      <c r="C794" s="12"/>
    </row>
    <row r="795" s="2" customFormat="1" ht="13.5" spans="1:3">
      <c r="A795" s="10">
        <v>2130106</v>
      </c>
      <c r="B795" s="25" t="s">
        <v>1077</v>
      </c>
      <c r="C795" s="12"/>
    </row>
    <row r="796" s="2" customFormat="1" ht="13.5" spans="1:3">
      <c r="A796" s="10">
        <v>2130108</v>
      </c>
      <c r="B796" s="25" t="s">
        <v>1078</v>
      </c>
      <c r="C796" s="12"/>
    </row>
    <row r="797" s="2" customFormat="1" ht="13.5" spans="1:3">
      <c r="A797" s="10">
        <v>2130109</v>
      </c>
      <c r="B797" s="25" t="s">
        <v>1079</v>
      </c>
      <c r="C797" s="12">
        <v>12</v>
      </c>
    </row>
    <row r="798" s="2" customFormat="1" ht="13.5" spans="1:3">
      <c r="A798" s="10">
        <v>2130110</v>
      </c>
      <c r="B798" s="25" t="s">
        <v>1080</v>
      </c>
      <c r="C798" s="12">
        <v>5</v>
      </c>
    </row>
    <row r="799" s="2" customFormat="1" ht="13.5" spans="1:3">
      <c r="A799" s="10">
        <v>2130111</v>
      </c>
      <c r="B799" s="25" t="s">
        <v>1081</v>
      </c>
      <c r="C799" s="12"/>
    </row>
    <row r="800" s="2" customFormat="1" ht="13.5" spans="1:3">
      <c r="A800" s="10">
        <v>2130112</v>
      </c>
      <c r="B800" s="25" t="s">
        <v>1082</v>
      </c>
      <c r="C800" s="12"/>
    </row>
    <row r="801" s="2" customFormat="1" ht="13.5" spans="1:3">
      <c r="A801" s="10">
        <v>2130114</v>
      </c>
      <c r="B801" s="25" t="s">
        <v>1083</v>
      </c>
      <c r="C801" s="12"/>
    </row>
    <row r="802" s="2" customFormat="1" ht="13.5" spans="1:3">
      <c r="A802" s="10">
        <v>2130119</v>
      </c>
      <c r="B802" s="25" t="s">
        <v>1084</v>
      </c>
      <c r="C802" s="12"/>
    </row>
    <row r="803" s="2" customFormat="1" ht="13.5" spans="1:3">
      <c r="A803" s="10">
        <v>2130120</v>
      </c>
      <c r="B803" s="25" t="s">
        <v>1085</v>
      </c>
      <c r="C803" s="12"/>
    </row>
    <row r="804" s="2" customFormat="1" ht="13.5" spans="1:3">
      <c r="A804" s="10">
        <v>2130121</v>
      </c>
      <c r="B804" s="25" t="s">
        <v>1086</v>
      </c>
      <c r="C804" s="12"/>
    </row>
    <row r="805" s="2" customFormat="1" ht="13.5" spans="1:3">
      <c r="A805" s="10">
        <v>2130122</v>
      </c>
      <c r="B805" s="25" t="s">
        <v>1087</v>
      </c>
      <c r="C805" s="12"/>
    </row>
    <row r="806" s="2" customFormat="1" ht="13.5" spans="1:3">
      <c r="A806" s="10">
        <v>2130124</v>
      </c>
      <c r="B806" s="25" t="s">
        <v>1088</v>
      </c>
      <c r="C806" s="12"/>
    </row>
    <row r="807" s="2" customFormat="1" ht="13.5" spans="1:3">
      <c r="A807" s="10">
        <v>2130125</v>
      </c>
      <c r="B807" s="25" t="s">
        <v>1089</v>
      </c>
      <c r="C807" s="12"/>
    </row>
    <row r="808" s="2" customFormat="1" ht="13.5" spans="1:3">
      <c r="A808" s="10">
        <v>2130126</v>
      </c>
      <c r="B808" s="25" t="s">
        <v>1090</v>
      </c>
      <c r="C808" s="12">
        <v>150</v>
      </c>
    </row>
    <row r="809" s="2" customFormat="1" ht="13.5" spans="1:3">
      <c r="A809" s="10">
        <v>2130135</v>
      </c>
      <c r="B809" s="25" t="s">
        <v>1091</v>
      </c>
      <c r="C809" s="12"/>
    </row>
    <row r="810" s="2" customFormat="1" ht="13.5" spans="1:3">
      <c r="A810" s="10">
        <v>2130142</v>
      </c>
      <c r="B810" s="25" t="s">
        <v>1092</v>
      </c>
      <c r="C810" s="12"/>
    </row>
    <row r="811" s="2" customFormat="1" ht="13.5" spans="1:3">
      <c r="A811" s="10">
        <v>2130148</v>
      </c>
      <c r="B811" s="25" t="s">
        <v>1093</v>
      </c>
      <c r="C811" s="12"/>
    </row>
    <row r="812" s="2" customFormat="1" ht="13.5" spans="1:3">
      <c r="A812" s="10">
        <v>2130152</v>
      </c>
      <c r="B812" s="25" t="s">
        <v>1094</v>
      </c>
      <c r="C812" s="12"/>
    </row>
    <row r="813" s="2" customFormat="1" ht="13.5" spans="1:3">
      <c r="A813" s="10">
        <v>2130153</v>
      </c>
      <c r="B813" s="25" t="s">
        <v>1095</v>
      </c>
      <c r="C813" s="12"/>
    </row>
    <row r="814" s="2" customFormat="1" ht="13.5" spans="1:3">
      <c r="A814" s="10">
        <v>2130199</v>
      </c>
      <c r="B814" s="25" t="s">
        <v>1096</v>
      </c>
      <c r="C814" s="12">
        <f>1+2002</f>
        <v>2003</v>
      </c>
    </row>
    <row r="815" s="2" customFormat="1" ht="13.5" spans="1:3">
      <c r="A815" s="10">
        <v>21302</v>
      </c>
      <c r="B815" s="25" t="s">
        <v>1097</v>
      </c>
      <c r="C815" s="12">
        <f>SUM(C816:C836)</f>
        <v>40</v>
      </c>
    </row>
    <row r="816" s="2" customFormat="1" ht="13.5" spans="1:3">
      <c r="A816" s="10">
        <v>2130201</v>
      </c>
      <c r="B816" s="25" t="s">
        <v>493</v>
      </c>
      <c r="C816" s="12"/>
    </row>
    <row r="817" s="2" customFormat="1" ht="13.5" spans="1:3">
      <c r="A817" s="10">
        <v>2130202</v>
      </c>
      <c r="B817" s="25" t="s">
        <v>494</v>
      </c>
      <c r="C817" s="12"/>
    </row>
    <row r="818" s="2" customFormat="1" ht="13.5" spans="1:3">
      <c r="A818" s="10">
        <v>2130203</v>
      </c>
      <c r="B818" s="25" t="s">
        <v>495</v>
      </c>
      <c r="C818" s="12"/>
    </row>
    <row r="819" s="2" customFormat="1" ht="13.5" spans="1:3">
      <c r="A819" s="10">
        <v>2130204</v>
      </c>
      <c r="B819" s="25" t="s">
        <v>1098</v>
      </c>
      <c r="C819" s="12"/>
    </row>
    <row r="820" s="2" customFormat="1" ht="13.5" spans="1:3">
      <c r="A820" s="10">
        <v>2130205</v>
      </c>
      <c r="B820" s="25" t="s">
        <v>1099</v>
      </c>
      <c r="C820" s="12"/>
    </row>
    <row r="821" s="2" customFormat="1" ht="13.5" spans="1:3">
      <c r="A821" s="10">
        <v>2130206</v>
      </c>
      <c r="B821" s="25" t="s">
        <v>1100</v>
      </c>
      <c r="C821" s="12"/>
    </row>
    <row r="822" s="2" customFormat="1" ht="13.5" spans="1:3">
      <c r="A822" s="10">
        <v>2130207</v>
      </c>
      <c r="B822" s="25" t="s">
        <v>1101</v>
      </c>
      <c r="C822" s="12"/>
    </row>
    <row r="823" s="2" customFormat="1" ht="13.5" spans="1:3">
      <c r="A823" s="10">
        <v>2130209</v>
      </c>
      <c r="B823" s="25" t="s">
        <v>1102</v>
      </c>
      <c r="C823" s="12"/>
    </row>
    <row r="824" s="2" customFormat="1" ht="13.5" spans="1:3">
      <c r="A824" s="10">
        <v>2130211</v>
      </c>
      <c r="B824" s="25" t="s">
        <v>1103</v>
      </c>
      <c r="C824" s="12"/>
    </row>
    <row r="825" s="2" customFormat="1" ht="13.5" spans="1:3">
      <c r="A825" s="10">
        <v>2130212</v>
      </c>
      <c r="B825" s="25" t="s">
        <v>1104</v>
      </c>
      <c r="C825" s="12"/>
    </row>
    <row r="826" s="2" customFormat="1" ht="13.5" spans="1:3">
      <c r="A826" s="10">
        <v>2130213</v>
      </c>
      <c r="B826" s="25" t="s">
        <v>1105</v>
      </c>
      <c r="C826" s="12"/>
    </row>
    <row r="827" s="2" customFormat="1" ht="13.5" spans="1:3">
      <c r="A827" s="10">
        <v>2130217</v>
      </c>
      <c r="B827" s="25" t="s">
        <v>1106</v>
      </c>
      <c r="C827" s="12"/>
    </row>
    <row r="828" s="2" customFormat="1" ht="13.5" spans="1:3">
      <c r="A828" s="10">
        <v>2130220</v>
      </c>
      <c r="B828" s="25" t="s">
        <v>1107</v>
      </c>
      <c r="C828" s="12"/>
    </row>
    <row r="829" s="2" customFormat="1" ht="13.5" spans="1:3">
      <c r="A829" s="10">
        <v>2130221</v>
      </c>
      <c r="B829" s="25" t="s">
        <v>1108</v>
      </c>
      <c r="C829" s="12"/>
    </row>
    <row r="830" s="2" customFormat="1" ht="13.5" spans="1:3">
      <c r="A830" s="10">
        <v>2130223</v>
      </c>
      <c r="B830" s="25" t="s">
        <v>1109</v>
      </c>
      <c r="C830" s="12"/>
    </row>
    <row r="831" s="2" customFormat="1" ht="13.5" spans="1:3">
      <c r="A831" s="10">
        <v>2130226</v>
      </c>
      <c r="B831" s="25" t="s">
        <v>1110</v>
      </c>
      <c r="C831" s="12"/>
    </row>
    <row r="832" s="2" customFormat="1" ht="13.5" spans="1:3">
      <c r="A832" s="10">
        <v>2130227</v>
      </c>
      <c r="B832" s="25" t="s">
        <v>1111</v>
      </c>
      <c r="C832" s="12"/>
    </row>
    <row r="833" s="2" customFormat="1" ht="13.5" spans="1:3">
      <c r="A833" s="10">
        <v>2130234</v>
      </c>
      <c r="B833" s="25" t="s">
        <v>1112</v>
      </c>
      <c r="C833" s="12"/>
    </row>
    <row r="834" s="2" customFormat="1" ht="13.5" spans="1:3">
      <c r="A834" s="10">
        <v>2130236</v>
      </c>
      <c r="B834" s="25" t="s">
        <v>1113</v>
      </c>
      <c r="C834" s="12"/>
    </row>
    <row r="835" s="2" customFormat="1" ht="13.5" spans="1:3">
      <c r="A835" s="10">
        <v>2130237</v>
      </c>
      <c r="B835" s="25" t="s">
        <v>1082</v>
      </c>
      <c r="C835" s="12"/>
    </row>
    <row r="836" s="2" customFormat="1" ht="13.5" spans="1:3">
      <c r="A836" s="10">
        <v>2130299</v>
      </c>
      <c r="B836" s="25" t="s">
        <v>1114</v>
      </c>
      <c r="C836" s="12">
        <v>40</v>
      </c>
    </row>
    <row r="837" s="2" customFormat="1" ht="13.5" spans="1:3">
      <c r="A837" s="10">
        <v>21303</v>
      </c>
      <c r="B837" s="25" t="s">
        <v>1115</v>
      </c>
      <c r="C837" s="12">
        <f>SUM(C838:C864)</f>
        <v>150</v>
      </c>
    </row>
    <row r="838" s="2" customFormat="1" ht="13.5" spans="1:3">
      <c r="A838" s="10">
        <v>2130301</v>
      </c>
      <c r="B838" s="25" t="s">
        <v>493</v>
      </c>
      <c r="C838" s="12"/>
    </row>
    <row r="839" s="2" customFormat="1" ht="13.5" spans="1:3">
      <c r="A839" s="10">
        <v>2130302</v>
      </c>
      <c r="B839" s="25" t="s">
        <v>494</v>
      </c>
      <c r="C839" s="12"/>
    </row>
    <row r="840" s="2" customFormat="1" ht="13.5" spans="1:3">
      <c r="A840" s="10">
        <v>2130303</v>
      </c>
      <c r="B840" s="25" t="s">
        <v>495</v>
      </c>
      <c r="C840" s="12"/>
    </row>
    <row r="841" s="2" customFormat="1" ht="13.5" spans="1:3">
      <c r="A841" s="10">
        <v>2130304</v>
      </c>
      <c r="B841" s="25" t="s">
        <v>1116</v>
      </c>
      <c r="C841" s="12"/>
    </row>
    <row r="842" s="2" customFormat="1" ht="13.5" spans="1:3">
      <c r="A842" s="10">
        <v>2130305</v>
      </c>
      <c r="B842" s="25" t="s">
        <v>1117</v>
      </c>
      <c r="C842" s="12"/>
    </row>
    <row r="843" s="2" customFormat="1" ht="13.5" spans="1:3">
      <c r="A843" s="10">
        <v>2130306</v>
      </c>
      <c r="B843" s="25" t="s">
        <v>1118</v>
      </c>
      <c r="C843" s="12"/>
    </row>
    <row r="844" s="2" customFormat="1" ht="13.5" spans="1:3">
      <c r="A844" s="10">
        <v>2130307</v>
      </c>
      <c r="B844" s="25" t="s">
        <v>1119</v>
      </c>
      <c r="C844" s="12"/>
    </row>
    <row r="845" s="2" customFormat="1" ht="13.5" spans="1:3">
      <c r="A845" s="10">
        <v>2130308</v>
      </c>
      <c r="B845" s="25" t="s">
        <v>1120</v>
      </c>
      <c r="C845" s="12"/>
    </row>
    <row r="846" s="2" customFormat="1" ht="13.5" spans="1:3">
      <c r="A846" s="10">
        <v>2130309</v>
      </c>
      <c r="B846" s="25" t="s">
        <v>1121</v>
      </c>
      <c r="C846" s="12"/>
    </row>
    <row r="847" s="2" customFormat="1" ht="13.5" spans="1:3">
      <c r="A847" s="10">
        <v>2130310</v>
      </c>
      <c r="B847" s="25" t="s">
        <v>1122</v>
      </c>
      <c r="C847" s="12"/>
    </row>
    <row r="848" s="2" customFormat="1" ht="13.5" spans="1:3">
      <c r="A848" s="10">
        <v>2130311</v>
      </c>
      <c r="B848" s="25" t="s">
        <v>1123</v>
      </c>
      <c r="C848" s="12"/>
    </row>
    <row r="849" s="2" customFormat="1" ht="13.5" spans="1:3">
      <c r="A849" s="10">
        <v>2130312</v>
      </c>
      <c r="B849" s="25" t="s">
        <v>1124</v>
      </c>
      <c r="C849" s="12"/>
    </row>
    <row r="850" s="2" customFormat="1" ht="13.5" spans="1:3">
      <c r="A850" s="10">
        <v>2130313</v>
      </c>
      <c r="B850" s="25" t="s">
        <v>1125</v>
      </c>
      <c r="C850" s="12"/>
    </row>
    <row r="851" s="2" customFormat="1" ht="13.5" spans="1:3">
      <c r="A851" s="10">
        <v>2130314</v>
      </c>
      <c r="B851" s="25" t="s">
        <v>1126</v>
      </c>
      <c r="C851" s="12"/>
    </row>
    <row r="852" s="2" customFormat="1" ht="13.5" spans="1:3">
      <c r="A852" s="10">
        <v>2130315</v>
      </c>
      <c r="B852" s="25" t="s">
        <v>1127</v>
      </c>
      <c r="C852" s="12"/>
    </row>
    <row r="853" s="2" customFormat="1" ht="13.5" spans="1:3">
      <c r="A853" s="10">
        <v>2130316</v>
      </c>
      <c r="B853" s="25" t="s">
        <v>1128</v>
      </c>
      <c r="C853" s="12"/>
    </row>
    <row r="854" s="2" customFormat="1" ht="13.5" spans="1:3">
      <c r="A854" s="10">
        <v>2130317</v>
      </c>
      <c r="B854" s="25" t="s">
        <v>1129</v>
      </c>
      <c r="C854" s="12"/>
    </row>
    <row r="855" s="2" customFormat="1" ht="13.5" spans="1:3">
      <c r="A855" s="10">
        <v>2130318</v>
      </c>
      <c r="B855" s="25" t="s">
        <v>1130</v>
      </c>
      <c r="C855" s="12"/>
    </row>
    <row r="856" s="2" customFormat="1" ht="13.5" spans="1:3">
      <c r="A856" s="10">
        <v>2130319</v>
      </c>
      <c r="B856" s="25" t="s">
        <v>1131</v>
      </c>
      <c r="C856" s="12"/>
    </row>
    <row r="857" s="2" customFormat="1" ht="13.5" spans="1:3">
      <c r="A857" s="10">
        <v>2130321</v>
      </c>
      <c r="B857" s="25" t="s">
        <v>1132</v>
      </c>
      <c r="C857" s="12"/>
    </row>
    <row r="858" s="2" customFormat="1" ht="13.5" spans="1:3">
      <c r="A858" s="10">
        <v>2130322</v>
      </c>
      <c r="B858" s="25" t="s">
        <v>1133</v>
      </c>
      <c r="C858" s="12"/>
    </row>
    <row r="859" s="2" customFormat="1" ht="13.5" spans="1:3">
      <c r="A859" s="10">
        <v>2130333</v>
      </c>
      <c r="B859" s="25" t="s">
        <v>1109</v>
      </c>
      <c r="C859" s="12"/>
    </row>
    <row r="860" s="2" customFormat="1" ht="13.5" spans="1:3">
      <c r="A860" s="10">
        <v>2130334</v>
      </c>
      <c r="B860" s="25" t="s">
        <v>1134</v>
      </c>
      <c r="C860" s="12"/>
    </row>
    <row r="861" s="2" customFormat="1" ht="13.5" spans="1:3">
      <c r="A861" s="10">
        <v>2130335</v>
      </c>
      <c r="B861" s="25" t="s">
        <v>1135</v>
      </c>
      <c r="C861" s="12"/>
    </row>
    <row r="862" s="2" customFormat="1" ht="13.5" spans="1:3">
      <c r="A862" s="10">
        <v>2130336</v>
      </c>
      <c r="B862" s="25" t="s">
        <v>1136</v>
      </c>
      <c r="C862" s="12"/>
    </row>
    <row r="863" s="2" customFormat="1" ht="13.5" spans="1:3">
      <c r="A863" s="10">
        <v>2130337</v>
      </c>
      <c r="B863" s="25" t="s">
        <v>1137</v>
      </c>
      <c r="C863" s="12"/>
    </row>
    <row r="864" s="2" customFormat="1" ht="13.5" spans="1:3">
      <c r="A864" s="10">
        <v>2130399</v>
      </c>
      <c r="B864" s="25" t="s">
        <v>1138</v>
      </c>
      <c r="C864" s="12">
        <v>150</v>
      </c>
    </row>
    <row r="865" s="2" customFormat="1" ht="13.5" spans="1:3">
      <c r="A865" s="10">
        <v>21305</v>
      </c>
      <c r="B865" s="25" t="s">
        <v>1139</v>
      </c>
      <c r="C865" s="12">
        <f>SUM(C866:C875)</f>
        <v>0</v>
      </c>
    </row>
    <row r="866" s="2" customFormat="1" ht="13.5" spans="1:3">
      <c r="A866" s="10">
        <v>2130501</v>
      </c>
      <c r="B866" s="25" t="s">
        <v>493</v>
      </c>
      <c r="C866" s="12"/>
    </row>
    <row r="867" s="2" customFormat="1" ht="13.5" spans="1:3">
      <c r="A867" s="10">
        <v>2130502</v>
      </c>
      <c r="B867" s="25" t="s">
        <v>494</v>
      </c>
      <c r="C867" s="12"/>
    </row>
    <row r="868" s="2" customFormat="1" ht="13.5" spans="1:3">
      <c r="A868" s="10">
        <v>2130503</v>
      </c>
      <c r="B868" s="25" t="s">
        <v>495</v>
      </c>
      <c r="C868" s="12"/>
    </row>
    <row r="869" s="2" customFormat="1" ht="13.5" spans="1:3">
      <c r="A869" s="10">
        <v>2130504</v>
      </c>
      <c r="B869" s="25" t="s">
        <v>1140</v>
      </c>
      <c r="C869" s="12"/>
    </row>
    <row r="870" s="2" customFormat="1" ht="13.5" spans="1:3">
      <c r="A870" s="10">
        <v>2130505</v>
      </c>
      <c r="B870" s="25" t="s">
        <v>1141</v>
      </c>
      <c r="C870" s="12"/>
    </row>
    <row r="871" s="2" customFormat="1" ht="13.5" spans="1:3">
      <c r="A871" s="10">
        <v>2130506</v>
      </c>
      <c r="B871" s="25" t="s">
        <v>1142</v>
      </c>
      <c r="C871" s="12"/>
    </row>
    <row r="872" s="2" customFormat="1" ht="13.5" spans="1:3">
      <c r="A872" s="10">
        <v>2130507</v>
      </c>
      <c r="B872" s="25" t="s">
        <v>1143</v>
      </c>
      <c r="C872" s="12"/>
    </row>
    <row r="873" s="2" customFormat="1" ht="13.5" spans="1:3">
      <c r="A873" s="10">
        <v>2130508</v>
      </c>
      <c r="B873" s="25" t="s">
        <v>1144</v>
      </c>
      <c r="C873" s="12"/>
    </row>
    <row r="874" s="2" customFormat="1" ht="13.5" spans="1:3">
      <c r="A874" s="10">
        <v>2130550</v>
      </c>
      <c r="B874" s="25" t="s">
        <v>502</v>
      </c>
      <c r="C874" s="12"/>
    </row>
    <row r="875" s="2" customFormat="1" ht="13.5" spans="1:3">
      <c r="A875" s="10">
        <v>2130599</v>
      </c>
      <c r="B875" s="25" t="s">
        <v>1145</v>
      </c>
      <c r="C875" s="12"/>
    </row>
    <row r="876" s="2" customFormat="1" ht="13.5" spans="1:3">
      <c r="A876" s="10">
        <v>21307</v>
      </c>
      <c r="B876" s="25" t="s">
        <v>1146</v>
      </c>
      <c r="C876" s="12">
        <f>SUM(C877:C882)</f>
        <v>156</v>
      </c>
    </row>
    <row r="877" s="2" customFormat="1" ht="13.5" spans="1:3">
      <c r="A877" s="10">
        <v>2130701</v>
      </c>
      <c r="B877" s="25" t="s">
        <v>1147</v>
      </c>
      <c r="C877" s="12"/>
    </row>
    <row r="878" s="2" customFormat="1" ht="13.5" spans="1:3">
      <c r="A878" s="10">
        <v>2130704</v>
      </c>
      <c r="B878" s="25" t="s">
        <v>1148</v>
      </c>
      <c r="C878" s="12"/>
    </row>
    <row r="879" s="2" customFormat="1" ht="13.5" spans="1:3">
      <c r="A879" s="10">
        <v>2130705</v>
      </c>
      <c r="B879" s="25" t="s">
        <v>1149</v>
      </c>
      <c r="C879" s="12">
        <v>156</v>
      </c>
    </row>
    <row r="880" s="2" customFormat="1" ht="13.5" spans="1:3">
      <c r="A880" s="10">
        <v>2130706</v>
      </c>
      <c r="B880" s="25" t="s">
        <v>1150</v>
      </c>
      <c r="C880" s="12"/>
    </row>
    <row r="881" s="2" customFormat="1" ht="13.5" spans="1:3">
      <c r="A881" s="10">
        <v>2130707</v>
      </c>
      <c r="B881" s="25" t="s">
        <v>1151</v>
      </c>
      <c r="C881" s="12"/>
    </row>
    <row r="882" s="2" customFormat="1" ht="13.5" spans="1:3">
      <c r="A882" s="10">
        <v>2130799</v>
      </c>
      <c r="B882" s="25" t="s">
        <v>1152</v>
      </c>
      <c r="C882" s="12"/>
    </row>
    <row r="883" s="2" customFormat="1" ht="13.5" spans="1:3">
      <c r="A883" s="10">
        <v>21308</v>
      </c>
      <c r="B883" s="25" t="s">
        <v>1153</v>
      </c>
      <c r="C883" s="12">
        <f>SUM(C884:C888)</f>
        <v>3</v>
      </c>
    </row>
    <row r="884" s="2" customFormat="1" ht="13.5" spans="1:3">
      <c r="A884" s="10">
        <v>2130801</v>
      </c>
      <c r="B884" s="25" t="s">
        <v>1154</v>
      </c>
      <c r="C884" s="12"/>
    </row>
    <row r="885" s="2" customFormat="1" ht="13.5" spans="1:3">
      <c r="A885" s="10">
        <v>2130803</v>
      </c>
      <c r="B885" s="25" t="s">
        <v>1155</v>
      </c>
      <c r="C885" s="12">
        <v>3</v>
      </c>
    </row>
    <row r="886" s="2" customFormat="1" ht="13.5" spans="1:3">
      <c r="A886" s="10">
        <v>2130804</v>
      </c>
      <c r="B886" s="25" t="s">
        <v>1156</v>
      </c>
      <c r="C886" s="12"/>
    </row>
    <row r="887" s="2" customFormat="1" ht="13.5" spans="1:3">
      <c r="A887" s="10">
        <v>2130805</v>
      </c>
      <c r="B887" s="25" t="s">
        <v>1157</v>
      </c>
      <c r="C887" s="12"/>
    </row>
    <row r="888" s="2" customFormat="1" ht="13.5" spans="1:3">
      <c r="A888" s="10">
        <v>2130899</v>
      </c>
      <c r="B888" s="25" t="s">
        <v>1158</v>
      </c>
      <c r="C888" s="12"/>
    </row>
    <row r="889" s="2" customFormat="1" ht="13.5" spans="1:3">
      <c r="A889" s="10">
        <v>21309</v>
      </c>
      <c r="B889" s="25" t="s">
        <v>1159</v>
      </c>
      <c r="C889" s="12">
        <f>SUM(C890:C891)</f>
        <v>0</v>
      </c>
    </row>
    <row r="890" s="2" customFormat="1" ht="13.5" spans="1:3">
      <c r="A890" s="10">
        <v>2130901</v>
      </c>
      <c r="B890" s="25" t="s">
        <v>1160</v>
      </c>
      <c r="C890" s="12"/>
    </row>
    <row r="891" s="2" customFormat="1" ht="13.5" spans="1:3">
      <c r="A891" s="10">
        <v>2130999</v>
      </c>
      <c r="B891" s="25" t="s">
        <v>1161</v>
      </c>
      <c r="C891" s="12"/>
    </row>
    <row r="892" s="2" customFormat="1" ht="13.5" spans="1:3">
      <c r="A892" s="10">
        <v>21399</v>
      </c>
      <c r="B892" s="25" t="s">
        <v>1162</v>
      </c>
      <c r="C892" s="12">
        <f>SUM(C893:C894)</f>
        <v>0</v>
      </c>
    </row>
    <row r="893" s="2" customFormat="1" ht="13.5" spans="1:3">
      <c r="A893" s="10">
        <v>2139901</v>
      </c>
      <c r="B893" s="25" t="s">
        <v>1163</v>
      </c>
      <c r="C893" s="12"/>
    </row>
    <row r="894" s="2" customFormat="1" ht="13.5" spans="1:3">
      <c r="A894" s="10">
        <v>2139999</v>
      </c>
      <c r="B894" s="25" t="s">
        <v>1164</v>
      </c>
      <c r="C894" s="12"/>
    </row>
    <row r="895" s="2" customFormat="1" ht="13.5" spans="1:3">
      <c r="A895" s="10">
        <v>214</v>
      </c>
      <c r="B895" s="25" t="s">
        <v>1165</v>
      </c>
      <c r="C895" s="12">
        <f>C896+C918+C928+C938+C945+C950</f>
        <v>114</v>
      </c>
    </row>
    <row r="896" s="2" customFormat="1" ht="13.5" spans="1:3">
      <c r="A896" s="10">
        <v>21401</v>
      </c>
      <c r="B896" s="25" t="s">
        <v>1166</v>
      </c>
      <c r="C896" s="12">
        <f>SUM(C897:C917)</f>
        <v>34</v>
      </c>
    </row>
    <row r="897" s="2" customFormat="1" ht="13.5" spans="1:3">
      <c r="A897" s="10">
        <v>2140101</v>
      </c>
      <c r="B897" s="25" t="s">
        <v>493</v>
      </c>
      <c r="C897" s="12"/>
    </row>
    <row r="898" s="2" customFormat="1" ht="13.5" spans="1:3">
      <c r="A898" s="10">
        <v>2140102</v>
      </c>
      <c r="B898" s="25" t="s">
        <v>494</v>
      </c>
      <c r="C898" s="12"/>
    </row>
    <row r="899" s="2" customFormat="1" ht="13.5" spans="1:3">
      <c r="A899" s="10">
        <v>2140103</v>
      </c>
      <c r="B899" s="25" t="s">
        <v>495</v>
      </c>
      <c r="C899" s="12"/>
    </row>
    <row r="900" s="2" customFormat="1" ht="13.5" spans="1:3">
      <c r="A900" s="10">
        <v>2140104</v>
      </c>
      <c r="B900" s="25" t="s">
        <v>1167</v>
      </c>
      <c r="C900" s="12"/>
    </row>
    <row r="901" s="2" customFormat="1" ht="13.5" spans="1:3">
      <c r="A901" s="10">
        <v>2140106</v>
      </c>
      <c r="B901" s="25" t="s">
        <v>1168</v>
      </c>
      <c r="C901" s="12">
        <v>34</v>
      </c>
    </row>
    <row r="902" s="2" customFormat="1" ht="13.5" spans="1:3">
      <c r="A902" s="10">
        <v>2140109</v>
      </c>
      <c r="B902" s="25" t="s">
        <v>1169</v>
      </c>
      <c r="C902" s="12"/>
    </row>
    <row r="903" s="2" customFormat="1" ht="13.5" spans="1:3">
      <c r="A903" s="10">
        <v>2140110</v>
      </c>
      <c r="B903" s="25" t="s">
        <v>1170</v>
      </c>
      <c r="C903" s="12"/>
    </row>
    <row r="904" s="2" customFormat="1" ht="13.5" spans="1:3">
      <c r="A904" s="10">
        <v>2140111</v>
      </c>
      <c r="B904" s="25" t="s">
        <v>1171</v>
      </c>
      <c r="C904" s="12"/>
    </row>
    <row r="905" s="2" customFormat="1" ht="13.5" spans="1:3">
      <c r="A905" s="10">
        <v>2140112</v>
      </c>
      <c r="B905" s="25" t="s">
        <v>1172</v>
      </c>
      <c r="C905" s="12"/>
    </row>
    <row r="906" s="2" customFormat="1" ht="13.5" spans="1:3">
      <c r="A906" s="10">
        <v>2140114</v>
      </c>
      <c r="B906" s="25" t="s">
        <v>1173</v>
      </c>
      <c r="C906" s="12"/>
    </row>
    <row r="907" s="2" customFormat="1" ht="13.5" spans="1:3">
      <c r="A907" s="10">
        <v>2140122</v>
      </c>
      <c r="B907" s="25" t="s">
        <v>1174</v>
      </c>
      <c r="C907" s="12"/>
    </row>
    <row r="908" s="2" customFormat="1" ht="13.5" spans="1:3">
      <c r="A908" s="10">
        <v>2140123</v>
      </c>
      <c r="B908" s="25" t="s">
        <v>1175</v>
      </c>
      <c r="C908" s="12"/>
    </row>
    <row r="909" s="2" customFormat="1" ht="13.5" spans="1:3">
      <c r="A909" s="10">
        <v>2140127</v>
      </c>
      <c r="B909" s="25" t="s">
        <v>1176</v>
      </c>
      <c r="C909" s="12"/>
    </row>
    <row r="910" s="2" customFormat="1" ht="13.5" spans="1:3">
      <c r="A910" s="10">
        <v>2140128</v>
      </c>
      <c r="B910" s="25" t="s">
        <v>1177</v>
      </c>
      <c r="C910" s="12"/>
    </row>
    <row r="911" s="2" customFormat="1" ht="13.5" spans="1:3">
      <c r="A911" s="10">
        <v>2140129</v>
      </c>
      <c r="B911" s="25" t="s">
        <v>1178</v>
      </c>
      <c r="C911" s="12"/>
    </row>
    <row r="912" s="2" customFormat="1" ht="13.5" spans="1:3">
      <c r="A912" s="10">
        <v>2140130</v>
      </c>
      <c r="B912" s="25" t="s">
        <v>1179</v>
      </c>
      <c r="C912" s="12"/>
    </row>
    <row r="913" s="2" customFormat="1" ht="13.5" spans="1:3">
      <c r="A913" s="10">
        <v>2140131</v>
      </c>
      <c r="B913" s="25" t="s">
        <v>1180</v>
      </c>
      <c r="C913" s="12"/>
    </row>
    <row r="914" s="2" customFormat="1" ht="13.5" spans="1:3">
      <c r="A914" s="10">
        <v>2140133</v>
      </c>
      <c r="B914" s="25" t="s">
        <v>1181</v>
      </c>
      <c r="C914" s="12"/>
    </row>
    <row r="915" s="2" customFormat="1" ht="13.5" spans="1:3">
      <c r="A915" s="10">
        <v>2140136</v>
      </c>
      <c r="B915" s="25" t="s">
        <v>1182</v>
      </c>
      <c r="C915" s="12"/>
    </row>
    <row r="916" s="2" customFormat="1" ht="13.5" spans="1:3">
      <c r="A916" s="10">
        <v>2140138</v>
      </c>
      <c r="B916" s="25" t="s">
        <v>1183</v>
      </c>
      <c r="C916" s="12"/>
    </row>
    <row r="917" s="2" customFormat="1" ht="13.5" spans="1:3">
      <c r="A917" s="10">
        <v>2140199</v>
      </c>
      <c r="B917" s="25" t="s">
        <v>1184</v>
      </c>
      <c r="C917" s="12"/>
    </row>
    <row r="918" s="2" customFormat="1" ht="13.5" spans="1:3">
      <c r="A918" s="10">
        <v>21402</v>
      </c>
      <c r="B918" s="25" t="s">
        <v>1185</v>
      </c>
      <c r="C918" s="12">
        <f>SUM(C919:C927)</f>
        <v>0</v>
      </c>
    </row>
    <row r="919" s="2" customFormat="1" ht="13.5" spans="1:3">
      <c r="A919" s="10">
        <v>2140201</v>
      </c>
      <c r="B919" s="25" t="s">
        <v>493</v>
      </c>
      <c r="C919" s="12"/>
    </row>
    <row r="920" s="2" customFormat="1" ht="13.5" spans="1:3">
      <c r="A920" s="10">
        <v>2140202</v>
      </c>
      <c r="B920" s="25" t="s">
        <v>494</v>
      </c>
      <c r="C920" s="12"/>
    </row>
    <row r="921" s="2" customFormat="1" ht="13.5" spans="1:3">
      <c r="A921" s="10">
        <v>2140203</v>
      </c>
      <c r="B921" s="25" t="s">
        <v>495</v>
      </c>
      <c r="C921" s="12"/>
    </row>
    <row r="922" s="2" customFormat="1" ht="13.5" spans="1:3">
      <c r="A922" s="10">
        <v>2140204</v>
      </c>
      <c r="B922" s="25" t="s">
        <v>1186</v>
      </c>
      <c r="C922" s="12"/>
    </row>
    <row r="923" s="2" customFormat="1" ht="13.5" spans="1:3">
      <c r="A923" s="10">
        <v>2140205</v>
      </c>
      <c r="B923" s="25" t="s">
        <v>1187</v>
      </c>
      <c r="C923" s="12"/>
    </row>
    <row r="924" s="2" customFormat="1" ht="13.5" spans="1:3">
      <c r="A924" s="10">
        <v>2140206</v>
      </c>
      <c r="B924" s="25" t="s">
        <v>1188</v>
      </c>
      <c r="C924" s="12"/>
    </row>
    <row r="925" s="2" customFormat="1" ht="13.5" spans="1:3">
      <c r="A925" s="10">
        <v>2140207</v>
      </c>
      <c r="B925" s="25" t="s">
        <v>1189</v>
      </c>
      <c r="C925" s="12"/>
    </row>
    <row r="926" s="2" customFormat="1" ht="13.5" spans="1:3">
      <c r="A926" s="10">
        <v>2140208</v>
      </c>
      <c r="B926" s="25" t="s">
        <v>1190</v>
      </c>
      <c r="C926" s="12"/>
    </row>
    <row r="927" s="2" customFormat="1" ht="13.5" spans="1:3">
      <c r="A927" s="10">
        <v>2140299</v>
      </c>
      <c r="B927" s="25" t="s">
        <v>1191</v>
      </c>
      <c r="C927" s="12"/>
    </row>
    <row r="928" s="2" customFormat="1" ht="13.5" spans="1:3">
      <c r="A928" s="10">
        <v>21403</v>
      </c>
      <c r="B928" s="25" t="s">
        <v>1192</v>
      </c>
      <c r="C928" s="12">
        <f>SUM(C929:C937)</f>
        <v>0</v>
      </c>
    </row>
    <row r="929" s="2" customFormat="1" ht="13.5" spans="1:3">
      <c r="A929" s="10">
        <v>2140301</v>
      </c>
      <c r="B929" s="25" t="s">
        <v>493</v>
      </c>
      <c r="C929" s="12"/>
    </row>
    <row r="930" s="2" customFormat="1" ht="13.5" spans="1:3">
      <c r="A930" s="10">
        <v>2140302</v>
      </c>
      <c r="B930" s="25" t="s">
        <v>494</v>
      </c>
      <c r="C930" s="12"/>
    </row>
    <row r="931" s="2" customFormat="1" ht="13.5" spans="1:3">
      <c r="A931" s="10">
        <v>2140303</v>
      </c>
      <c r="B931" s="25" t="s">
        <v>495</v>
      </c>
      <c r="C931" s="12"/>
    </row>
    <row r="932" s="2" customFormat="1" ht="13.5" spans="1:3">
      <c r="A932" s="10">
        <v>2140304</v>
      </c>
      <c r="B932" s="25" t="s">
        <v>1193</v>
      </c>
      <c r="C932" s="12"/>
    </row>
    <row r="933" s="2" customFormat="1" ht="13.5" spans="1:3">
      <c r="A933" s="10">
        <v>2140305</v>
      </c>
      <c r="B933" s="25" t="s">
        <v>1194</v>
      </c>
      <c r="C933" s="12"/>
    </row>
    <row r="934" s="2" customFormat="1" ht="13.5" spans="1:3">
      <c r="A934" s="10">
        <v>2140306</v>
      </c>
      <c r="B934" s="25" t="s">
        <v>1195</v>
      </c>
      <c r="C934" s="12"/>
    </row>
    <row r="935" s="2" customFormat="1" ht="13.5" spans="1:3">
      <c r="A935" s="10">
        <v>2140307</v>
      </c>
      <c r="B935" s="25" t="s">
        <v>1196</v>
      </c>
      <c r="C935" s="12"/>
    </row>
    <row r="936" s="2" customFormat="1" ht="13.5" spans="1:3">
      <c r="A936" s="10">
        <v>2140308</v>
      </c>
      <c r="B936" s="25" t="s">
        <v>1197</v>
      </c>
      <c r="C936" s="12"/>
    </row>
    <row r="937" s="2" customFormat="1" ht="13.5" spans="1:3">
      <c r="A937" s="10">
        <v>2140399</v>
      </c>
      <c r="B937" s="25" t="s">
        <v>1198</v>
      </c>
      <c r="C937" s="12"/>
    </row>
    <row r="938" s="2" customFormat="1" ht="13.5" spans="1:3">
      <c r="A938" s="10">
        <v>21405</v>
      </c>
      <c r="B938" s="25" t="s">
        <v>1199</v>
      </c>
      <c r="C938" s="12">
        <f>SUM(C939:C944)</f>
        <v>0</v>
      </c>
    </row>
    <row r="939" s="2" customFormat="1" ht="13.5" spans="1:3">
      <c r="A939" s="10">
        <v>2140501</v>
      </c>
      <c r="B939" s="25" t="s">
        <v>493</v>
      </c>
      <c r="C939" s="12"/>
    </row>
    <row r="940" s="2" customFormat="1" ht="13.5" spans="1:3">
      <c r="A940" s="10">
        <v>2140502</v>
      </c>
      <c r="B940" s="25" t="s">
        <v>494</v>
      </c>
      <c r="C940" s="12"/>
    </row>
    <row r="941" s="2" customFormat="1" ht="13.5" spans="1:3">
      <c r="A941" s="10">
        <v>2140503</v>
      </c>
      <c r="B941" s="25" t="s">
        <v>495</v>
      </c>
      <c r="C941" s="12"/>
    </row>
    <row r="942" s="2" customFormat="1" ht="13.5" spans="1:3">
      <c r="A942" s="10">
        <v>2140504</v>
      </c>
      <c r="B942" s="25" t="s">
        <v>1190</v>
      </c>
      <c r="C942" s="12"/>
    </row>
    <row r="943" s="2" customFormat="1" ht="13.5" spans="1:3">
      <c r="A943" s="10">
        <v>2140505</v>
      </c>
      <c r="B943" s="25" t="s">
        <v>1200</v>
      </c>
      <c r="C943" s="12"/>
    </row>
    <row r="944" s="2" customFormat="1" ht="13.5" spans="1:3">
      <c r="A944" s="10">
        <v>2140599</v>
      </c>
      <c r="B944" s="25" t="s">
        <v>1201</v>
      </c>
      <c r="C944" s="12"/>
    </row>
    <row r="945" s="2" customFormat="1" ht="13.5" spans="1:3">
      <c r="A945" s="10">
        <v>21406</v>
      </c>
      <c r="B945" s="25" t="s">
        <v>1202</v>
      </c>
      <c r="C945" s="12">
        <f>SUM(C946:C949)</f>
        <v>0</v>
      </c>
    </row>
    <row r="946" s="2" customFormat="1" ht="13.5" spans="1:3">
      <c r="A946" s="10">
        <v>2140601</v>
      </c>
      <c r="B946" s="25" t="s">
        <v>1203</v>
      </c>
      <c r="C946" s="12"/>
    </row>
    <row r="947" s="2" customFormat="1" ht="13.5" spans="1:3">
      <c r="A947" s="10">
        <v>2140602</v>
      </c>
      <c r="B947" s="25" t="s">
        <v>1204</v>
      </c>
      <c r="C947" s="12"/>
    </row>
    <row r="948" s="2" customFormat="1" ht="13.5" spans="1:3">
      <c r="A948" s="10">
        <v>2140603</v>
      </c>
      <c r="B948" s="25" t="s">
        <v>1205</v>
      </c>
      <c r="C948" s="12"/>
    </row>
    <row r="949" s="2" customFormat="1" ht="13.5" spans="1:3">
      <c r="A949" s="10">
        <v>2140699</v>
      </c>
      <c r="B949" s="25" t="s">
        <v>1206</v>
      </c>
      <c r="C949" s="12"/>
    </row>
    <row r="950" s="2" customFormat="1" ht="13.5" spans="1:3">
      <c r="A950" s="10">
        <v>21499</v>
      </c>
      <c r="B950" s="25" t="s">
        <v>1207</v>
      </c>
      <c r="C950" s="12">
        <f>SUM(C951:C952)</f>
        <v>80</v>
      </c>
    </row>
    <row r="951" s="2" customFormat="1" ht="13.5" spans="1:3">
      <c r="A951" s="10">
        <v>2149901</v>
      </c>
      <c r="B951" s="25" t="s">
        <v>1208</v>
      </c>
      <c r="C951" s="12">
        <v>80</v>
      </c>
    </row>
    <row r="952" s="2" customFormat="1" ht="13.5" spans="1:3">
      <c r="A952" s="10">
        <v>2149999</v>
      </c>
      <c r="B952" s="25" t="s">
        <v>1209</v>
      </c>
      <c r="C952" s="12"/>
    </row>
    <row r="953" s="2" customFormat="1" ht="13.5" spans="1:3">
      <c r="A953" s="10">
        <v>215</v>
      </c>
      <c r="B953" s="25" t="s">
        <v>1210</v>
      </c>
      <c r="C953" s="12">
        <f>C954+C964+C980+C985+C996+C1003+C1011</f>
        <v>3166</v>
      </c>
    </row>
    <row r="954" s="2" customFormat="1" ht="13.5" spans="1:3">
      <c r="A954" s="10">
        <v>21501</v>
      </c>
      <c r="B954" s="25" t="s">
        <v>1211</v>
      </c>
      <c r="C954" s="12">
        <f>SUM(C955:C963)</f>
        <v>118</v>
      </c>
    </row>
    <row r="955" s="2" customFormat="1" ht="13.5" spans="1:3">
      <c r="A955" s="10">
        <v>2150101</v>
      </c>
      <c r="B955" s="25" t="s">
        <v>493</v>
      </c>
      <c r="C955" s="12">
        <v>118</v>
      </c>
    </row>
    <row r="956" s="2" customFormat="1" ht="13.5" spans="1:3">
      <c r="A956" s="10">
        <v>2150102</v>
      </c>
      <c r="B956" s="25" t="s">
        <v>494</v>
      </c>
      <c r="C956" s="12"/>
    </row>
    <row r="957" s="2" customFormat="1" ht="13.5" spans="1:3">
      <c r="A957" s="10">
        <v>2150103</v>
      </c>
      <c r="B957" s="25" t="s">
        <v>495</v>
      </c>
      <c r="C957" s="12"/>
    </row>
    <row r="958" s="2" customFormat="1" ht="13.5" spans="1:3">
      <c r="A958" s="10">
        <v>2150104</v>
      </c>
      <c r="B958" s="25" t="s">
        <v>1212</v>
      </c>
      <c r="C958" s="12"/>
    </row>
    <row r="959" s="2" customFormat="1" ht="13.5" spans="1:3">
      <c r="A959" s="10">
        <v>2150105</v>
      </c>
      <c r="B959" s="25" t="s">
        <v>1213</v>
      </c>
      <c r="C959" s="12"/>
    </row>
    <row r="960" s="2" customFormat="1" ht="13.5" spans="1:3">
      <c r="A960" s="10">
        <v>2150106</v>
      </c>
      <c r="B960" s="25" t="s">
        <v>1214</v>
      </c>
      <c r="C960" s="12"/>
    </row>
    <row r="961" s="2" customFormat="1" ht="13.5" spans="1:3">
      <c r="A961" s="10">
        <v>2150107</v>
      </c>
      <c r="B961" s="25" t="s">
        <v>1215</v>
      </c>
      <c r="C961" s="12"/>
    </row>
    <row r="962" s="2" customFormat="1" ht="13.5" spans="1:3">
      <c r="A962" s="10">
        <v>2150108</v>
      </c>
      <c r="B962" s="25" t="s">
        <v>1216</v>
      </c>
      <c r="C962" s="12"/>
    </row>
    <row r="963" s="2" customFormat="1" ht="13.5" spans="1:3">
      <c r="A963" s="10">
        <v>2150199</v>
      </c>
      <c r="B963" s="25" t="s">
        <v>1217</v>
      </c>
      <c r="C963" s="12"/>
    </row>
    <row r="964" s="2" customFormat="1" ht="13.5" spans="1:3">
      <c r="A964" s="10">
        <v>21502</v>
      </c>
      <c r="B964" s="25" t="s">
        <v>1218</v>
      </c>
      <c r="C964" s="12">
        <f>SUM(C965:C979)</f>
        <v>0</v>
      </c>
    </row>
    <row r="965" s="2" customFormat="1" ht="13.5" spans="1:3">
      <c r="A965" s="10">
        <v>2150501</v>
      </c>
      <c r="B965" s="25" t="s">
        <v>493</v>
      </c>
      <c r="C965" s="12"/>
    </row>
    <row r="966" s="2" customFormat="1" ht="13.5" spans="1:3">
      <c r="A966" s="10">
        <v>2150502</v>
      </c>
      <c r="B966" s="25" t="s">
        <v>494</v>
      </c>
      <c r="C966" s="12"/>
    </row>
    <row r="967" s="2" customFormat="1" ht="13.5" spans="1:3">
      <c r="A967" s="10">
        <v>2150503</v>
      </c>
      <c r="B967" s="25" t="s">
        <v>495</v>
      </c>
      <c r="C967" s="12"/>
    </row>
    <row r="968" s="2" customFormat="1" ht="13.5" spans="1:3">
      <c r="A968" s="10">
        <v>2150504</v>
      </c>
      <c r="B968" s="25" t="s">
        <v>1219</v>
      </c>
      <c r="C968" s="12"/>
    </row>
    <row r="969" s="2" customFormat="1" ht="13.5" spans="1:3">
      <c r="A969" s="10">
        <v>2150505</v>
      </c>
      <c r="B969" s="25" t="s">
        <v>1220</v>
      </c>
      <c r="C969" s="12"/>
    </row>
    <row r="970" s="2" customFormat="1" ht="13.5" spans="1:3">
      <c r="A970" s="10">
        <v>2150506</v>
      </c>
      <c r="B970" s="25" t="s">
        <v>1221</v>
      </c>
      <c r="C970" s="12"/>
    </row>
    <row r="971" s="2" customFormat="1" ht="13.5" spans="1:3">
      <c r="A971" s="10">
        <v>2150507</v>
      </c>
      <c r="B971" s="25" t="s">
        <v>1222</v>
      </c>
      <c r="C971" s="12"/>
    </row>
    <row r="972" s="2" customFormat="1" ht="13.5" spans="1:3">
      <c r="A972" s="10">
        <v>2150508</v>
      </c>
      <c r="B972" s="25" t="s">
        <v>1223</v>
      </c>
      <c r="C972" s="12"/>
    </row>
    <row r="973" s="2" customFormat="1" ht="13.5" spans="1:3">
      <c r="A973" s="10">
        <v>2150509</v>
      </c>
      <c r="B973" s="25" t="s">
        <v>1224</v>
      </c>
      <c r="C973" s="12"/>
    </row>
    <row r="974" s="2" customFormat="1" ht="13.5" spans="1:3">
      <c r="A974" s="10">
        <v>2150510</v>
      </c>
      <c r="B974" s="25" t="s">
        <v>1225</v>
      </c>
      <c r="C974" s="12"/>
    </row>
    <row r="975" s="2" customFormat="1" ht="13.5" spans="1:3">
      <c r="A975" s="10">
        <v>2150512</v>
      </c>
      <c r="B975" s="25" t="s">
        <v>1226</v>
      </c>
      <c r="C975" s="12"/>
    </row>
    <row r="976" s="2" customFormat="1" ht="13.5" spans="1:3">
      <c r="A976" s="10">
        <v>2150513</v>
      </c>
      <c r="B976" s="25" t="s">
        <v>1227</v>
      </c>
      <c r="C976" s="12"/>
    </row>
    <row r="977" s="2" customFormat="1" ht="13.5" spans="1:3">
      <c r="A977" s="10">
        <v>2150514</v>
      </c>
      <c r="B977" s="25" t="s">
        <v>1228</v>
      </c>
      <c r="C977" s="12"/>
    </row>
    <row r="978" s="2" customFormat="1" ht="13.5" spans="1:3">
      <c r="A978" s="10">
        <v>2150515</v>
      </c>
      <c r="B978" s="25" t="s">
        <v>1229</v>
      </c>
      <c r="C978" s="12"/>
    </row>
    <row r="979" s="2" customFormat="1" ht="13.5" spans="1:3">
      <c r="A979" s="10">
        <v>2150599</v>
      </c>
      <c r="B979" s="25" t="s">
        <v>1230</v>
      </c>
      <c r="C979" s="12"/>
    </row>
    <row r="980" s="2" customFormat="1" ht="13.5" spans="1:3">
      <c r="A980" s="10">
        <v>21503</v>
      </c>
      <c r="B980" s="25" t="s">
        <v>1231</v>
      </c>
      <c r="C980" s="12">
        <f>SUM(C981:C984)</f>
        <v>0</v>
      </c>
    </row>
    <row r="981" s="2" customFormat="1" ht="13.5" spans="1:3">
      <c r="A981" s="10">
        <v>2150301</v>
      </c>
      <c r="B981" s="25" t="s">
        <v>493</v>
      </c>
      <c r="C981" s="12"/>
    </row>
    <row r="982" s="2" customFormat="1" ht="13.5" spans="1:3">
      <c r="A982" s="10">
        <v>2150302</v>
      </c>
      <c r="B982" s="25" t="s">
        <v>494</v>
      </c>
      <c r="C982" s="12"/>
    </row>
    <row r="983" s="2" customFormat="1" ht="13.5" spans="1:3">
      <c r="A983" s="10">
        <v>2150303</v>
      </c>
      <c r="B983" s="25" t="s">
        <v>495</v>
      </c>
      <c r="C983" s="12"/>
    </row>
    <row r="984" s="2" customFormat="1" ht="13.5" spans="1:3">
      <c r="A984" s="10">
        <v>2150399</v>
      </c>
      <c r="B984" s="25" t="s">
        <v>1232</v>
      </c>
      <c r="C984" s="12"/>
    </row>
    <row r="985" s="2" customFormat="1" ht="13.5" spans="1:3">
      <c r="A985" s="10">
        <v>21505</v>
      </c>
      <c r="B985" s="25" t="s">
        <v>1233</v>
      </c>
      <c r="C985" s="12">
        <f>SUM(C986:C995)</f>
        <v>0</v>
      </c>
    </row>
    <row r="986" s="2" customFormat="1" ht="13.5" spans="1:3">
      <c r="A986" s="10">
        <v>2150501</v>
      </c>
      <c r="B986" s="25" t="s">
        <v>493</v>
      </c>
      <c r="C986" s="12"/>
    </row>
    <row r="987" s="2" customFormat="1" ht="13.5" spans="1:3">
      <c r="A987" s="10">
        <v>2150502</v>
      </c>
      <c r="B987" s="25" t="s">
        <v>494</v>
      </c>
      <c r="C987" s="12"/>
    </row>
    <row r="988" s="2" customFormat="1" ht="13.5" spans="1:3">
      <c r="A988" s="10">
        <v>2150503</v>
      </c>
      <c r="B988" s="25" t="s">
        <v>495</v>
      </c>
      <c r="C988" s="12"/>
    </row>
    <row r="989" s="2" customFormat="1" ht="13.5" spans="1:3">
      <c r="A989" s="10">
        <v>2150505</v>
      </c>
      <c r="B989" s="25" t="s">
        <v>1234</v>
      </c>
      <c r="C989" s="12"/>
    </row>
    <row r="990" s="2" customFormat="1" ht="13.5" spans="1:3">
      <c r="A990" s="10">
        <v>2150507</v>
      </c>
      <c r="B990" s="25" t="s">
        <v>1235</v>
      </c>
      <c r="C990" s="12"/>
    </row>
    <row r="991" s="2" customFormat="1" ht="13.5" spans="1:3">
      <c r="A991" s="10">
        <v>2150508</v>
      </c>
      <c r="B991" s="25" t="s">
        <v>1236</v>
      </c>
      <c r="C991" s="12"/>
    </row>
    <row r="992" s="2" customFormat="1" ht="13.5" spans="1:3">
      <c r="A992" s="10">
        <v>2150516</v>
      </c>
      <c r="B992" s="25" t="s">
        <v>1237</v>
      </c>
      <c r="C992" s="12"/>
    </row>
    <row r="993" s="2" customFormat="1" ht="13.5" spans="1:3">
      <c r="A993" s="10">
        <v>2150517</v>
      </c>
      <c r="B993" s="25" t="s">
        <v>1238</v>
      </c>
      <c r="C993" s="12"/>
    </row>
    <row r="994" s="2" customFormat="1" ht="13.5" spans="1:3">
      <c r="A994" s="10">
        <v>2150550</v>
      </c>
      <c r="B994" s="25" t="s">
        <v>502</v>
      </c>
      <c r="C994" s="12"/>
    </row>
    <row r="995" s="2" customFormat="1" ht="13.5" spans="1:3">
      <c r="A995" s="10">
        <v>2150599</v>
      </c>
      <c r="B995" s="25" t="s">
        <v>1239</v>
      </c>
      <c r="C995" s="12"/>
    </row>
    <row r="996" s="2" customFormat="1" ht="13.5" spans="1:3">
      <c r="A996" s="10">
        <v>21507</v>
      </c>
      <c r="B996" s="25" t="s">
        <v>1240</v>
      </c>
      <c r="C996" s="12">
        <f>SUM(C997:C1002)</f>
        <v>3048</v>
      </c>
    </row>
    <row r="997" s="2" customFormat="1" ht="13.5" spans="1:3">
      <c r="A997" s="10">
        <v>2150701</v>
      </c>
      <c r="B997" s="25" t="s">
        <v>493</v>
      </c>
      <c r="C997" s="12">
        <v>48</v>
      </c>
    </row>
    <row r="998" s="2" customFormat="1" ht="13.5" spans="1:3">
      <c r="A998" s="10">
        <v>2150702</v>
      </c>
      <c r="B998" s="25" t="s">
        <v>494</v>
      </c>
      <c r="C998" s="12"/>
    </row>
    <row r="999" s="2" customFormat="1" ht="13.5" spans="1:3">
      <c r="A999" s="10">
        <v>2150703</v>
      </c>
      <c r="B999" s="25" t="s">
        <v>495</v>
      </c>
      <c r="C999" s="12"/>
    </row>
    <row r="1000" s="2" customFormat="1" ht="13.5" spans="1:3">
      <c r="A1000" s="10">
        <v>2150704</v>
      </c>
      <c r="B1000" s="25" t="s">
        <v>1241</v>
      </c>
      <c r="C1000" s="12"/>
    </row>
    <row r="1001" s="2" customFormat="1" ht="13.5" spans="1:3">
      <c r="A1001" s="10">
        <v>2150705</v>
      </c>
      <c r="B1001" s="25" t="s">
        <v>1242</v>
      </c>
      <c r="C1001" s="12"/>
    </row>
    <row r="1002" s="2" customFormat="1" ht="13.5" spans="1:3">
      <c r="A1002" s="10">
        <v>2150799</v>
      </c>
      <c r="B1002" s="25" t="s">
        <v>1243</v>
      </c>
      <c r="C1002" s="12">
        <v>3000</v>
      </c>
    </row>
    <row r="1003" s="2" customFormat="1" ht="13.5" spans="1:3">
      <c r="A1003" s="10">
        <v>21508</v>
      </c>
      <c r="B1003" s="25" t="s">
        <v>1244</v>
      </c>
      <c r="C1003" s="12">
        <f>SUM(C1004:C1010)</f>
        <v>0</v>
      </c>
    </row>
    <row r="1004" s="2" customFormat="1" ht="13.5" spans="1:3">
      <c r="A1004" s="10">
        <v>2150801</v>
      </c>
      <c r="B1004" s="25" t="s">
        <v>493</v>
      </c>
      <c r="C1004" s="12"/>
    </row>
    <row r="1005" s="2" customFormat="1" ht="13.5" spans="1:3">
      <c r="A1005" s="10">
        <v>2150802</v>
      </c>
      <c r="B1005" s="25" t="s">
        <v>494</v>
      </c>
      <c r="C1005" s="12"/>
    </row>
    <row r="1006" s="2" customFormat="1" ht="13.5" spans="1:3">
      <c r="A1006" s="10">
        <v>2150803</v>
      </c>
      <c r="B1006" s="25" t="s">
        <v>495</v>
      </c>
      <c r="C1006" s="12"/>
    </row>
    <row r="1007" s="2" customFormat="1" ht="13.5" spans="1:3">
      <c r="A1007" s="10">
        <v>2150804</v>
      </c>
      <c r="B1007" s="25" t="s">
        <v>1245</v>
      </c>
      <c r="C1007" s="12"/>
    </row>
    <row r="1008" s="2" customFormat="1" ht="13.5" spans="1:3">
      <c r="A1008" s="10">
        <v>2150805</v>
      </c>
      <c r="B1008" s="25" t="s">
        <v>1246</v>
      </c>
      <c r="C1008" s="12"/>
    </row>
    <row r="1009" s="2" customFormat="1" ht="13.5" spans="1:3">
      <c r="A1009" s="10">
        <v>2150806</v>
      </c>
      <c r="B1009" s="25" t="s">
        <v>1247</v>
      </c>
      <c r="C1009" s="12"/>
    </row>
    <row r="1010" s="2" customFormat="1" ht="13.5" spans="1:3">
      <c r="A1010" s="10">
        <v>2150899</v>
      </c>
      <c r="B1010" s="25" t="s">
        <v>1248</v>
      </c>
      <c r="C1010" s="12"/>
    </row>
    <row r="1011" s="2" customFormat="1" ht="13.5" spans="1:3">
      <c r="A1011" s="10">
        <v>21599</v>
      </c>
      <c r="B1011" s="25" t="s">
        <v>1249</v>
      </c>
      <c r="C1011" s="12">
        <f>SUM(C1012:C1016)</f>
        <v>0</v>
      </c>
    </row>
    <row r="1012" s="2" customFormat="1" ht="13.5" spans="1:3">
      <c r="A1012" s="10">
        <v>2159901</v>
      </c>
      <c r="B1012" s="25" t="s">
        <v>1250</v>
      </c>
      <c r="C1012" s="12"/>
    </row>
    <row r="1013" s="2" customFormat="1" ht="13.5" spans="1:3">
      <c r="A1013" s="10">
        <v>2159904</v>
      </c>
      <c r="B1013" s="25" t="s">
        <v>1251</v>
      </c>
      <c r="C1013" s="12"/>
    </row>
    <row r="1014" s="2" customFormat="1" ht="13.5" spans="1:3">
      <c r="A1014" s="10">
        <v>2159905</v>
      </c>
      <c r="B1014" s="25" t="s">
        <v>1252</v>
      </c>
      <c r="C1014" s="12"/>
    </row>
    <row r="1015" s="2" customFormat="1" ht="13.5" spans="1:3">
      <c r="A1015" s="10">
        <v>2159906</v>
      </c>
      <c r="B1015" s="25" t="s">
        <v>1253</v>
      </c>
      <c r="C1015" s="12"/>
    </row>
    <row r="1016" s="2" customFormat="1" ht="13.5" spans="1:3">
      <c r="A1016" s="10">
        <v>2159999</v>
      </c>
      <c r="B1016" s="25" t="s">
        <v>1254</v>
      </c>
      <c r="C1016" s="12"/>
    </row>
    <row r="1017" s="2" customFormat="1" ht="13.5" spans="1:3">
      <c r="A1017" s="10">
        <v>216</v>
      </c>
      <c r="B1017" s="25" t="s">
        <v>1255</v>
      </c>
      <c r="C1017" s="12">
        <f>C1018+C1028+C1034</f>
        <v>0</v>
      </c>
    </row>
    <row r="1018" s="2" customFormat="1" ht="13.5" spans="1:3">
      <c r="A1018" s="10">
        <v>21602</v>
      </c>
      <c r="B1018" s="25" t="s">
        <v>1256</v>
      </c>
      <c r="C1018" s="12">
        <f>SUM(C1019:C1027)</f>
        <v>0</v>
      </c>
    </row>
    <row r="1019" s="2" customFormat="1" ht="13.5" spans="1:3">
      <c r="A1019" s="10">
        <v>2160201</v>
      </c>
      <c r="B1019" s="25" t="s">
        <v>493</v>
      </c>
      <c r="C1019" s="12"/>
    </row>
    <row r="1020" s="2" customFormat="1" ht="13.5" spans="1:3">
      <c r="A1020" s="10">
        <v>2160202</v>
      </c>
      <c r="B1020" s="25" t="s">
        <v>494</v>
      </c>
      <c r="C1020" s="12"/>
    </row>
    <row r="1021" s="2" customFormat="1" ht="13.5" spans="1:3">
      <c r="A1021" s="10">
        <v>2160203</v>
      </c>
      <c r="B1021" s="25" t="s">
        <v>495</v>
      </c>
      <c r="C1021" s="12"/>
    </row>
    <row r="1022" s="2" customFormat="1" ht="13.5" spans="1:3">
      <c r="A1022" s="10">
        <v>2160216</v>
      </c>
      <c r="B1022" s="25" t="s">
        <v>1257</v>
      </c>
      <c r="C1022" s="12"/>
    </row>
    <row r="1023" s="2" customFormat="1" ht="13.5" spans="1:3">
      <c r="A1023" s="10">
        <v>2160217</v>
      </c>
      <c r="B1023" s="25" t="s">
        <v>1258</v>
      </c>
      <c r="C1023" s="12"/>
    </row>
    <row r="1024" s="2" customFormat="1" ht="13.5" spans="1:3">
      <c r="A1024" s="10">
        <v>2160218</v>
      </c>
      <c r="B1024" s="25" t="s">
        <v>1259</v>
      </c>
      <c r="C1024" s="12"/>
    </row>
    <row r="1025" s="2" customFormat="1" ht="13.5" spans="1:3">
      <c r="A1025" s="10">
        <v>2160219</v>
      </c>
      <c r="B1025" s="25" t="s">
        <v>1260</v>
      </c>
      <c r="C1025" s="12"/>
    </row>
    <row r="1026" s="2" customFormat="1" ht="13.5" spans="1:3">
      <c r="A1026" s="10">
        <v>2160250</v>
      </c>
      <c r="B1026" s="25" t="s">
        <v>502</v>
      </c>
      <c r="C1026" s="12"/>
    </row>
    <row r="1027" s="2" customFormat="1" ht="13.5" spans="1:3">
      <c r="A1027" s="10">
        <v>2160299</v>
      </c>
      <c r="B1027" s="25" t="s">
        <v>1261</v>
      </c>
      <c r="C1027" s="12"/>
    </row>
    <row r="1028" s="2" customFormat="1" ht="13.5" spans="1:3">
      <c r="A1028" s="10">
        <v>21606</v>
      </c>
      <c r="B1028" s="25" t="s">
        <v>1262</v>
      </c>
      <c r="C1028" s="12">
        <f>SUM(C1029:C1033)</f>
        <v>0</v>
      </c>
    </row>
    <row r="1029" s="2" customFormat="1" ht="13.5" spans="1:3">
      <c r="A1029" s="10">
        <v>2160601</v>
      </c>
      <c r="B1029" s="25" t="s">
        <v>493</v>
      </c>
      <c r="C1029" s="12"/>
    </row>
    <row r="1030" s="2" customFormat="1" ht="13.5" spans="1:3">
      <c r="A1030" s="10">
        <v>2160602</v>
      </c>
      <c r="B1030" s="25" t="s">
        <v>494</v>
      </c>
      <c r="C1030" s="12"/>
    </row>
    <row r="1031" s="2" customFormat="1" ht="13.5" spans="1:3">
      <c r="A1031" s="10">
        <v>2160603</v>
      </c>
      <c r="B1031" s="25" t="s">
        <v>495</v>
      </c>
      <c r="C1031" s="12"/>
    </row>
    <row r="1032" s="2" customFormat="1" ht="13.5" spans="1:3">
      <c r="A1032" s="10">
        <v>2160607</v>
      </c>
      <c r="B1032" s="25" t="s">
        <v>1263</v>
      </c>
      <c r="C1032" s="12"/>
    </row>
    <row r="1033" s="2" customFormat="1" ht="13.5" spans="1:3">
      <c r="A1033" s="10">
        <v>2160699</v>
      </c>
      <c r="B1033" s="25" t="s">
        <v>1264</v>
      </c>
      <c r="C1033" s="12"/>
    </row>
    <row r="1034" s="2" customFormat="1" ht="13.5" spans="1:3">
      <c r="A1034" s="10">
        <v>21699</v>
      </c>
      <c r="B1034" s="25" t="s">
        <v>1265</v>
      </c>
      <c r="C1034" s="12">
        <f>SUM(C1035:C1036)</f>
        <v>0</v>
      </c>
    </row>
    <row r="1035" s="2" customFormat="1" ht="13.5" spans="1:3">
      <c r="A1035" s="10">
        <v>2169901</v>
      </c>
      <c r="B1035" s="25" t="s">
        <v>1266</v>
      </c>
      <c r="C1035" s="12"/>
    </row>
    <row r="1036" s="2" customFormat="1" ht="13.5" spans="1:3">
      <c r="A1036" s="10">
        <v>2169999</v>
      </c>
      <c r="B1036" s="25" t="s">
        <v>1267</v>
      </c>
      <c r="C1036" s="12"/>
    </row>
    <row r="1037" s="2" customFormat="1" ht="13.5" spans="1:3">
      <c r="A1037" s="10">
        <v>217</v>
      </c>
      <c r="B1037" s="25" t="s">
        <v>1268</v>
      </c>
      <c r="C1037" s="12">
        <f>C1038+C1045+C1055+C1061+C1064</f>
        <v>0</v>
      </c>
    </row>
    <row r="1038" s="2" customFormat="1" ht="13.5" spans="1:3">
      <c r="A1038" s="10">
        <v>21701</v>
      </c>
      <c r="B1038" s="25" t="s">
        <v>1269</v>
      </c>
      <c r="C1038" s="12">
        <f>SUM(C1039:C1044)</f>
        <v>0</v>
      </c>
    </row>
    <row r="1039" s="2" customFormat="1" ht="13.5" spans="1:3">
      <c r="A1039" s="10">
        <v>2170101</v>
      </c>
      <c r="B1039" s="25" t="s">
        <v>493</v>
      </c>
      <c r="C1039" s="12"/>
    </row>
    <row r="1040" s="2" customFormat="1" ht="13.5" spans="1:3">
      <c r="A1040" s="10">
        <v>2170102</v>
      </c>
      <c r="B1040" s="25" t="s">
        <v>494</v>
      </c>
      <c r="C1040" s="12"/>
    </row>
    <row r="1041" s="2" customFormat="1" ht="13.5" spans="1:3">
      <c r="A1041" s="10">
        <v>2170103</v>
      </c>
      <c r="B1041" s="25" t="s">
        <v>495</v>
      </c>
      <c r="C1041" s="12"/>
    </row>
    <row r="1042" s="2" customFormat="1" ht="13.5" spans="1:3">
      <c r="A1042" s="10">
        <v>2170104</v>
      </c>
      <c r="B1042" s="25" t="s">
        <v>1270</v>
      </c>
      <c r="C1042" s="12"/>
    </row>
    <row r="1043" s="2" customFormat="1" ht="13.5" spans="1:3">
      <c r="A1043" s="10">
        <v>2170150</v>
      </c>
      <c r="B1043" s="25" t="s">
        <v>502</v>
      </c>
      <c r="C1043" s="12"/>
    </row>
    <row r="1044" s="2" customFormat="1" ht="13.5" spans="1:3">
      <c r="A1044" s="10">
        <v>2170199</v>
      </c>
      <c r="B1044" s="25" t="s">
        <v>1271</v>
      </c>
      <c r="C1044" s="12"/>
    </row>
    <row r="1045" s="2" customFormat="1" ht="13.5" spans="1:3">
      <c r="A1045" s="10">
        <v>21702</v>
      </c>
      <c r="B1045" s="25" t="s">
        <v>1272</v>
      </c>
      <c r="C1045" s="12">
        <f>SUM(C1046:C1054)</f>
        <v>0</v>
      </c>
    </row>
    <row r="1046" s="2" customFormat="1" ht="13.5" spans="1:3">
      <c r="A1046" s="10">
        <v>2170201</v>
      </c>
      <c r="B1046" s="25" t="s">
        <v>1273</v>
      </c>
      <c r="C1046" s="12"/>
    </row>
    <row r="1047" s="2" customFormat="1" ht="13.5" spans="1:3">
      <c r="A1047" s="10">
        <v>2170202</v>
      </c>
      <c r="B1047" s="25" t="s">
        <v>1274</v>
      </c>
      <c r="C1047" s="12"/>
    </row>
    <row r="1048" s="2" customFormat="1" ht="13.5" spans="1:3">
      <c r="A1048" s="10">
        <v>2170203</v>
      </c>
      <c r="B1048" s="25" t="s">
        <v>1275</v>
      </c>
      <c r="C1048" s="12"/>
    </row>
    <row r="1049" s="2" customFormat="1" ht="13.5" spans="1:3">
      <c r="A1049" s="10">
        <v>2170204</v>
      </c>
      <c r="B1049" s="25" t="s">
        <v>1276</v>
      </c>
      <c r="C1049" s="12"/>
    </row>
    <row r="1050" s="2" customFormat="1" ht="13.5" spans="1:3">
      <c r="A1050" s="10">
        <v>2170205</v>
      </c>
      <c r="B1050" s="25" t="s">
        <v>1277</v>
      </c>
      <c r="C1050" s="12"/>
    </row>
    <row r="1051" s="2" customFormat="1" ht="13.5" spans="1:3">
      <c r="A1051" s="10">
        <v>2170206</v>
      </c>
      <c r="B1051" s="25" t="s">
        <v>1278</v>
      </c>
      <c r="C1051" s="12"/>
    </row>
    <row r="1052" s="2" customFormat="1" ht="13.5" spans="1:3">
      <c r="A1052" s="10">
        <v>2170207</v>
      </c>
      <c r="B1052" s="25" t="s">
        <v>1279</v>
      </c>
      <c r="C1052" s="12"/>
    </row>
    <row r="1053" s="2" customFormat="1" ht="13.5" spans="1:3">
      <c r="A1053" s="10">
        <v>2170208</v>
      </c>
      <c r="B1053" s="25" t="s">
        <v>1280</v>
      </c>
      <c r="C1053" s="12"/>
    </row>
    <row r="1054" s="2" customFormat="1" ht="13.5" spans="1:3">
      <c r="A1054" s="10">
        <v>2170299</v>
      </c>
      <c r="B1054" s="25" t="s">
        <v>1281</v>
      </c>
      <c r="C1054" s="12"/>
    </row>
    <row r="1055" s="2" customFormat="1" ht="13.5" spans="1:3">
      <c r="A1055" s="10">
        <v>21703</v>
      </c>
      <c r="B1055" s="25" t="s">
        <v>1282</v>
      </c>
      <c r="C1055" s="12">
        <f>SUM(C1056:C1060)</f>
        <v>0</v>
      </c>
    </row>
    <row r="1056" s="2" customFormat="1" ht="13.5" spans="1:3">
      <c r="A1056" s="10">
        <v>2170301</v>
      </c>
      <c r="B1056" s="25" t="s">
        <v>1283</v>
      </c>
      <c r="C1056" s="12"/>
    </row>
    <row r="1057" s="2" customFormat="1" ht="13.5" spans="1:3">
      <c r="A1057" s="10">
        <v>2170302</v>
      </c>
      <c r="B1057" s="2" t="s">
        <v>1284</v>
      </c>
      <c r="C1057" s="12"/>
    </row>
    <row r="1058" s="2" customFormat="1" ht="13.5" spans="1:3">
      <c r="A1058" s="10">
        <v>2170303</v>
      </c>
      <c r="B1058" s="25" t="s">
        <v>1285</v>
      </c>
      <c r="C1058" s="12"/>
    </row>
    <row r="1059" s="2" customFormat="1" ht="13.5" spans="1:3">
      <c r="A1059" s="10">
        <v>2170304</v>
      </c>
      <c r="B1059" s="25" t="s">
        <v>1286</v>
      </c>
      <c r="C1059" s="12"/>
    </row>
    <row r="1060" s="2" customFormat="1" ht="13.5" spans="1:3">
      <c r="A1060" s="10">
        <v>2170399</v>
      </c>
      <c r="B1060" s="25" t="s">
        <v>1287</v>
      </c>
      <c r="C1060" s="12"/>
    </row>
    <row r="1061" s="2" customFormat="1" ht="13.5" spans="1:3">
      <c r="A1061" s="10">
        <v>21704</v>
      </c>
      <c r="B1061" s="25" t="s">
        <v>1288</v>
      </c>
      <c r="C1061" s="12">
        <f>SUM(C1062:C1063)</f>
        <v>0</v>
      </c>
    </row>
    <row r="1062" s="2" customFormat="1" ht="13.5" spans="1:3">
      <c r="A1062" s="10">
        <v>2170401</v>
      </c>
      <c r="B1062" s="25" t="s">
        <v>1289</v>
      </c>
      <c r="C1062" s="12"/>
    </row>
    <row r="1063" s="2" customFormat="1" ht="13.5" spans="1:3">
      <c r="A1063" s="10">
        <v>2170499</v>
      </c>
      <c r="B1063" s="25" t="s">
        <v>1290</v>
      </c>
      <c r="C1063" s="12"/>
    </row>
    <row r="1064" s="2" customFormat="1" ht="13.5" spans="1:3">
      <c r="A1064" s="10">
        <v>21799</v>
      </c>
      <c r="B1064" s="25" t="s">
        <v>1291</v>
      </c>
      <c r="C1064" s="12">
        <f>SUM(C1065:C1066)</f>
        <v>0</v>
      </c>
    </row>
    <row r="1065" s="2" customFormat="1" ht="13.5" spans="1:3">
      <c r="A1065" s="10">
        <v>2179902</v>
      </c>
      <c r="B1065" s="25" t="s">
        <v>1292</v>
      </c>
      <c r="C1065" s="12"/>
    </row>
    <row r="1066" s="2" customFormat="1" ht="13.5" spans="1:3">
      <c r="A1066" s="10">
        <v>2179999</v>
      </c>
      <c r="B1066" s="25" t="s">
        <v>1293</v>
      </c>
      <c r="C1066" s="12"/>
    </row>
    <row r="1067" s="2" customFormat="1" ht="13.5" spans="1:3">
      <c r="A1067" s="10">
        <v>219</v>
      </c>
      <c r="B1067" s="25" t="s">
        <v>1294</v>
      </c>
      <c r="C1067" s="12">
        <f>C1068+C1069+C1070+C1071+C1072+C1073+C1074+C1075+C1076</f>
        <v>0</v>
      </c>
    </row>
    <row r="1068" s="2" customFormat="1" ht="13.5" spans="1:3">
      <c r="A1068" s="10">
        <v>21901</v>
      </c>
      <c r="B1068" s="25" t="s">
        <v>1295</v>
      </c>
      <c r="C1068" s="12"/>
    </row>
    <row r="1069" s="2" customFormat="1" ht="13.5" spans="1:3">
      <c r="A1069" s="10">
        <v>21902</v>
      </c>
      <c r="B1069" s="25" t="s">
        <v>1296</v>
      </c>
      <c r="C1069" s="12"/>
    </row>
    <row r="1070" s="2" customFormat="1" ht="13.5" spans="1:3">
      <c r="A1070" s="10">
        <v>21903</v>
      </c>
      <c r="B1070" s="25" t="s">
        <v>1297</v>
      </c>
      <c r="C1070" s="12"/>
    </row>
    <row r="1071" s="2" customFormat="1" ht="13.5" spans="1:3">
      <c r="A1071" s="10">
        <v>21904</v>
      </c>
      <c r="B1071" s="25" t="s">
        <v>1298</v>
      </c>
      <c r="C1071" s="12"/>
    </row>
    <row r="1072" s="2" customFormat="1" ht="13.5" spans="1:3">
      <c r="A1072" s="10">
        <v>21905</v>
      </c>
      <c r="B1072" s="25" t="s">
        <v>1299</v>
      </c>
      <c r="C1072" s="12"/>
    </row>
    <row r="1073" s="2" customFormat="1" ht="13.5" spans="1:3">
      <c r="A1073" s="10">
        <v>21906</v>
      </c>
      <c r="B1073" s="25" t="s">
        <v>1075</v>
      </c>
      <c r="C1073" s="12"/>
    </row>
    <row r="1074" s="2" customFormat="1" ht="13.5" spans="1:3">
      <c r="A1074" s="10">
        <v>21907</v>
      </c>
      <c r="B1074" s="25" t="s">
        <v>1300</v>
      </c>
      <c r="C1074" s="12"/>
    </row>
    <row r="1075" s="2" customFormat="1" ht="13.5" spans="1:3">
      <c r="A1075" s="10">
        <v>21908</v>
      </c>
      <c r="B1075" s="25" t="s">
        <v>1301</v>
      </c>
      <c r="C1075" s="12"/>
    </row>
    <row r="1076" s="2" customFormat="1" ht="13.5" spans="1:3">
      <c r="A1076" s="10">
        <v>21999</v>
      </c>
      <c r="B1076" s="25" t="s">
        <v>1302</v>
      </c>
      <c r="C1076" s="12"/>
    </row>
    <row r="1077" s="2" customFormat="1" ht="13.5" spans="1:3">
      <c r="A1077" s="10">
        <v>220</v>
      </c>
      <c r="B1077" s="25" t="s">
        <v>1303</v>
      </c>
      <c r="C1077" s="12">
        <f>C1078+C1105+C1120</f>
        <v>110</v>
      </c>
    </row>
    <row r="1078" s="2" customFormat="1" ht="13.5" spans="1:3">
      <c r="A1078" s="10">
        <v>22001</v>
      </c>
      <c r="B1078" s="25" t="s">
        <v>1304</v>
      </c>
      <c r="C1078" s="12">
        <f>SUM(C1079:C1104)</f>
        <v>100</v>
      </c>
    </row>
    <row r="1079" s="2" customFormat="1" ht="13.5" spans="1:3">
      <c r="A1079" s="10">
        <v>2200101</v>
      </c>
      <c r="B1079" s="25" t="s">
        <v>493</v>
      </c>
      <c r="C1079" s="12"/>
    </row>
    <row r="1080" s="2" customFormat="1" ht="13.5" spans="1:3">
      <c r="A1080" s="10">
        <v>2200102</v>
      </c>
      <c r="B1080" s="25" t="s">
        <v>494</v>
      </c>
      <c r="C1080" s="12">
        <v>100</v>
      </c>
    </row>
    <row r="1081" s="2" customFormat="1" ht="13.5" spans="1:3">
      <c r="A1081" s="10">
        <v>2200103</v>
      </c>
      <c r="B1081" s="25" t="s">
        <v>495</v>
      </c>
      <c r="C1081" s="12"/>
    </row>
    <row r="1082" s="2" customFormat="1" ht="13.5" spans="1:3">
      <c r="A1082" s="10">
        <v>2200104</v>
      </c>
      <c r="B1082" s="25" t="s">
        <v>1305</v>
      </c>
      <c r="C1082" s="12"/>
    </row>
    <row r="1083" s="2" customFormat="1" ht="13.5" spans="1:3">
      <c r="A1083" s="10">
        <v>2200106</v>
      </c>
      <c r="B1083" s="25" t="s">
        <v>1306</v>
      </c>
      <c r="C1083" s="12"/>
    </row>
    <row r="1084" s="2" customFormat="1" ht="13.5" spans="1:3">
      <c r="A1084" s="10">
        <v>2200107</v>
      </c>
      <c r="B1084" s="25" t="s">
        <v>1307</v>
      </c>
      <c r="C1084" s="12"/>
    </row>
    <row r="1085" s="2" customFormat="1" ht="13.5" spans="1:3">
      <c r="A1085" s="10">
        <v>2200108</v>
      </c>
      <c r="B1085" s="25" t="s">
        <v>1308</v>
      </c>
      <c r="C1085" s="12"/>
    </row>
    <row r="1086" s="2" customFormat="1" ht="13.5" spans="1:3">
      <c r="A1086" s="10">
        <v>2200109</v>
      </c>
      <c r="B1086" s="25" t="s">
        <v>1309</v>
      </c>
      <c r="C1086" s="12"/>
    </row>
    <row r="1087" s="2" customFormat="1" ht="13.5" spans="1:3">
      <c r="A1087" s="10">
        <v>2200112</v>
      </c>
      <c r="B1087" s="25" t="s">
        <v>1310</v>
      </c>
      <c r="C1087" s="12"/>
    </row>
    <row r="1088" s="2" customFormat="1" ht="13.5" spans="1:3">
      <c r="A1088" s="10">
        <v>2200113</v>
      </c>
      <c r="B1088" s="25" t="s">
        <v>1311</v>
      </c>
      <c r="C1088" s="12"/>
    </row>
    <row r="1089" s="2" customFormat="1" ht="13.5" spans="1:3">
      <c r="A1089" s="10">
        <v>2200114</v>
      </c>
      <c r="B1089" s="25" t="s">
        <v>1312</v>
      </c>
      <c r="C1089" s="12"/>
    </row>
    <row r="1090" s="2" customFormat="1" ht="13.5" spans="1:3">
      <c r="A1090" s="10">
        <v>2200115</v>
      </c>
      <c r="B1090" s="25" t="s">
        <v>1313</v>
      </c>
      <c r="C1090" s="12"/>
    </row>
    <row r="1091" s="2" customFormat="1" ht="13.5" spans="1:3">
      <c r="A1091" s="10">
        <v>2200116</v>
      </c>
      <c r="B1091" s="25" t="s">
        <v>1314</v>
      </c>
      <c r="C1091" s="12"/>
    </row>
    <row r="1092" s="2" customFormat="1" ht="13.5" spans="1:3">
      <c r="A1092" s="10">
        <v>2200119</v>
      </c>
      <c r="B1092" s="25" t="s">
        <v>1315</v>
      </c>
      <c r="C1092" s="12"/>
    </row>
    <row r="1093" s="2" customFormat="1" ht="13.5" spans="1:3">
      <c r="A1093" s="10">
        <v>2200120</v>
      </c>
      <c r="B1093" s="25" t="s">
        <v>1316</v>
      </c>
      <c r="C1093" s="12"/>
    </row>
    <row r="1094" s="2" customFormat="1" ht="13.5" spans="1:3">
      <c r="A1094" s="10">
        <v>2200121</v>
      </c>
      <c r="B1094" s="25" t="s">
        <v>1317</v>
      </c>
      <c r="C1094" s="12"/>
    </row>
    <row r="1095" s="2" customFormat="1" ht="13.5" spans="1:3">
      <c r="A1095" s="10">
        <v>2200122</v>
      </c>
      <c r="B1095" s="25" t="s">
        <v>1318</v>
      </c>
      <c r="C1095" s="12"/>
    </row>
    <row r="1096" s="2" customFormat="1" ht="13.5" spans="1:3">
      <c r="A1096" s="10">
        <v>2200123</v>
      </c>
      <c r="B1096" s="25" t="s">
        <v>1319</v>
      </c>
      <c r="C1096" s="12"/>
    </row>
    <row r="1097" s="2" customFormat="1" ht="13.5" spans="1:3">
      <c r="A1097" s="10">
        <v>2200124</v>
      </c>
      <c r="B1097" s="25" t="s">
        <v>1320</v>
      </c>
      <c r="C1097" s="12"/>
    </row>
    <row r="1098" s="2" customFormat="1" ht="13.5" spans="1:3">
      <c r="A1098" s="10">
        <v>2200125</v>
      </c>
      <c r="B1098" s="25" t="s">
        <v>1321</v>
      </c>
      <c r="C1098" s="12"/>
    </row>
    <row r="1099" s="2" customFormat="1" ht="13.5" spans="1:3">
      <c r="A1099" s="10">
        <v>2200126</v>
      </c>
      <c r="B1099" s="25" t="s">
        <v>1322</v>
      </c>
      <c r="C1099" s="12"/>
    </row>
    <row r="1100" s="2" customFormat="1" ht="13.5" spans="1:3">
      <c r="A1100" s="10">
        <v>2200127</v>
      </c>
      <c r="B1100" s="25" t="s">
        <v>1323</v>
      </c>
      <c r="C1100" s="12"/>
    </row>
    <row r="1101" s="2" customFormat="1" ht="13.5" spans="1:3">
      <c r="A1101" s="10">
        <v>2200128</v>
      </c>
      <c r="B1101" s="25" t="s">
        <v>1324</v>
      </c>
      <c r="C1101" s="12"/>
    </row>
    <row r="1102" s="2" customFormat="1" ht="13.5" spans="1:3">
      <c r="A1102" s="10">
        <v>2200129</v>
      </c>
      <c r="B1102" s="25" t="s">
        <v>1325</v>
      </c>
      <c r="C1102" s="12"/>
    </row>
    <row r="1103" s="2" customFormat="1" ht="13.5" spans="1:3">
      <c r="A1103" s="10">
        <v>2200150</v>
      </c>
      <c r="B1103" s="25" t="s">
        <v>502</v>
      </c>
      <c r="C1103" s="12"/>
    </row>
    <row r="1104" s="2" customFormat="1" ht="13.5" spans="1:3">
      <c r="A1104" s="10">
        <v>2200199</v>
      </c>
      <c r="B1104" s="25" t="s">
        <v>1326</v>
      </c>
      <c r="C1104" s="12"/>
    </row>
    <row r="1105" s="2" customFormat="1" ht="13.5" spans="1:3">
      <c r="A1105" s="10">
        <v>22005</v>
      </c>
      <c r="B1105" s="25" t="s">
        <v>1327</v>
      </c>
      <c r="C1105" s="12">
        <f>SUM(C1106:C1119)</f>
        <v>10</v>
      </c>
    </row>
    <row r="1106" s="2" customFormat="1" ht="13.5" spans="1:3">
      <c r="A1106" s="10">
        <v>2200501</v>
      </c>
      <c r="B1106" s="25" t="s">
        <v>493</v>
      </c>
      <c r="C1106" s="12"/>
    </row>
    <row r="1107" s="2" customFormat="1" ht="13.5" spans="1:3">
      <c r="A1107" s="10">
        <v>2200502</v>
      </c>
      <c r="B1107" s="25" t="s">
        <v>494</v>
      </c>
      <c r="C1107" s="12">
        <v>10</v>
      </c>
    </row>
    <row r="1108" s="2" customFormat="1" ht="13.5" spans="1:3">
      <c r="A1108" s="10">
        <v>2200503</v>
      </c>
      <c r="B1108" s="25" t="s">
        <v>495</v>
      </c>
      <c r="C1108" s="12"/>
    </row>
    <row r="1109" s="2" customFormat="1" ht="13.5" spans="1:3">
      <c r="A1109" s="10">
        <v>2200504</v>
      </c>
      <c r="B1109" s="25" t="s">
        <v>1328</v>
      </c>
      <c r="C1109" s="12"/>
    </row>
    <row r="1110" s="2" customFormat="1" ht="13.5" spans="1:3">
      <c r="A1110" s="10">
        <v>2200506</v>
      </c>
      <c r="B1110" s="25" t="s">
        <v>1329</v>
      </c>
      <c r="C1110" s="12"/>
    </row>
    <row r="1111" s="2" customFormat="1" ht="13.5" spans="1:3">
      <c r="A1111" s="10">
        <v>2200507</v>
      </c>
      <c r="B1111" s="25" t="s">
        <v>1330</v>
      </c>
      <c r="C1111" s="12"/>
    </row>
    <row r="1112" s="2" customFormat="1" ht="13.5" spans="1:3">
      <c r="A1112" s="10">
        <v>2200508</v>
      </c>
      <c r="B1112" s="25" t="s">
        <v>1331</v>
      </c>
      <c r="C1112" s="12"/>
    </row>
    <row r="1113" s="2" customFormat="1" ht="13.5" spans="1:3">
      <c r="A1113" s="10">
        <v>2200509</v>
      </c>
      <c r="B1113" s="25" t="s">
        <v>1332</v>
      </c>
      <c r="C1113" s="12"/>
    </row>
    <row r="1114" s="2" customFormat="1" ht="13.5" spans="1:3">
      <c r="A1114" s="10">
        <v>2200510</v>
      </c>
      <c r="B1114" s="25" t="s">
        <v>1333</v>
      </c>
      <c r="C1114" s="12"/>
    </row>
    <row r="1115" s="2" customFormat="1" ht="13.5" spans="1:3">
      <c r="A1115" s="10">
        <v>2200511</v>
      </c>
      <c r="B1115" s="25" t="s">
        <v>1334</v>
      </c>
      <c r="C1115" s="12"/>
    </row>
    <row r="1116" s="2" customFormat="1" ht="13.5" spans="1:3">
      <c r="A1116" s="10">
        <v>2200512</v>
      </c>
      <c r="B1116" s="25" t="s">
        <v>1335</v>
      </c>
      <c r="C1116" s="12"/>
    </row>
    <row r="1117" s="2" customFormat="1" ht="13.5" spans="1:3">
      <c r="A1117" s="10">
        <v>2200513</v>
      </c>
      <c r="B1117" s="25" t="s">
        <v>1336</v>
      </c>
      <c r="C1117" s="12"/>
    </row>
    <row r="1118" s="2" customFormat="1" ht="13.5" spans="1:3">
      <c r="A1118" s="10">
        <v>2200514</v>
      </c>
      <c r="B1118" s="25" t="s">
        <v>1337</v>
      </c>
      <c r="C1118" s="12"/>
    </row>
    <row r="1119" s="2" customFormat="1" ht="13.5" spans="1:3">
      <c r="A1119" s="10">
        <v>2200599</v>
      </c>
      <c r="B1119" s="25" t="s">
        <v>1338</v>
      </c>
      <c r="C1119" s="12"/>
    </row>
    <row r="1120" s="2" customFormat="1" ht="13.5" spans="1:3">
      <c r="A1120" s="10">
        <v>22099</v>
      </c>
      <c r="B1120" s="25" t="s">
        <v>1339</v>
      </c>
      <c r="C1120" s="12"/>
    </row>
    <row r="1121" s="2" customFormat="1" ht="13.5" spans="1:3">
      <c r="A1121" s="10">
        <v>221</v>
      </c>
      <c r="B1121" s="25" t="s">
        <v>1340</v>
      </c>
      <c r="C1121" s="12">
        <f>C1122+C1133+C1137</f>
        <v>96</v>
      </c>
    </row>
    <row r="1122" s="2" customFormat="1" ht="13.5" spans="1:3">
      <c r="A1122" s="10">
        <v>22101</v>
      </c>
      <c r="B1122" s="25" t="s">
        <v>1341</v>
      </c>
      <c r="C1122" s="12">
        <f>SUM(C1123:C1132)</f>
        <v>96</v>
      </c>
    </row>
    <row r="1123" s="2" customFormat="1" ht="13.5" spans="1:3">
      <c r="A1123" s="10">
        <v>2210101</v>
      </c>
      <c r="B1123" s="25" t="s">
        <v>1342</v>
      </c>
      <c r="C1123" s="12"/>
    </row>
    <row r="1124" s="2" customFormat="1" ht="13.5" spans="1:3">
      <c r="A1124" s="10">
        <v>2210102</v>
      </c>
      <c r="B1124" s="25" t="s">
        <v>1343</v>
      </c>
      <c r="C1124" s="12"/>
    </row>
    <row r="1125" s="2" customFormat="1" ht="13.5" spans="1:3">
      <c r="A1125" s="10">
        <v>2210103</v>
      </c>
      <c r="B1125" s="25" t="s">
        <v>1344</v>
      </c>
      <c r="C1125" s="12"/>
    </row>
    <row r="1126" s="2" customFormat="1" ht="13.5" spans="1:3">
      <c r="A1126" s="10">
        <v>2210104</v>
      </c>
      <c r="B1126" s="25" t="s">
        <v>1345</v>
      </c>
      <c r="C1126" s="12"/>
    </row>
    <row r="1127" s="2" customFormat="1" ht="13.5" spans="1:3">
      <c r="A1127" s="10">
        <v>2210105</v>
      </c>
      <c r="B1127" s="25" t="s">
        <v>1346</v>
      </c>
      <c r="C1127" s="12"/>
    </row>
    <row r="1128" s="2" customFormat="1" ht="13.5" spans="1:3">
      <c r="A1128" s="10">
        <v>2210106</v>
      </c>
      <c r="B1128" s="25" t="s">
        <v>1347</v>
      </c>
      <c r="C1128" s="12">
        <v>96</v>
      </c>
    </row>
    <row r="1129" s="2" customFormat="1" ht="13.5" spans="1:3">
      <c r="A1129" s="10">
        <v>2210107</v>
      </c>
      <c r="B1129" s="25" t="s">
        <v>1348</v>
      </c>
      <c r="C1129" s="12"/>
    </row>
    <row r="1130" s="2" customFormat="1" ht="13.5" spans="1:3">
      <c r="A1130" s="10">
        <v>2210108</v>
      </c>
      <c r="B1130" s="25" t="s">
        <v>1349</v>
      </c>
      <c r="C1130" s="12"/>
    </row>
    <row r="1131" s="2" customFormat="1" ht="13.5" spans="1:3">
      <c r="A1131" s="10">
        <v>2210109</v>
      </c>
      <c r="B1131" s="25" t="s">
        <v>1350</v>
      </c>
      <c r="C1131" s="12"/>
    </row>
    <row r="1132" s="2" customFormat="1" ht="13.5" spans="1:3">
      <c r="A1132" s="10">
        <v>2210199</v>
      </c>
      <c r="B1132" s="25" t="s">
        <v>1351</v>
      </c>
      <c r="C1132" s="12"/>
    </row>
    <row r="1133" s="2" customFormat="1" ht="13.5" spans="1:3">
      <c r="A1133" s="10">
        <v>22102</v>
      </c>
      <c r="B1133" s="25" t="s">
        <v>1352</v>
      </c>
      <c r="C1133" s="12">
        <f>SUM(C1134:C1136)</f>
        <v>0</v>
      </c>
    </row>
    <row r="1134" s="2" customFormat="1" ht="13.5" spans="1:3">
      <c r="A1134" s="10">
        <v>2210201</v>
      </c>
      <c r="B1134" s="25" t="s">
        <v>1353</v>
      </c>
      <c r="C1134" s="12"/>
    </row>
    <row r="1135" s="2" customFormat="1" ht="13.5" spans="1:3">
      <c r="A1135" s="10">
        <v>2210202</v>
      </c>
      <c r="B1135" s="25" t="s">
        <v>1354</v>
      </c>
      <c r="C1135" s="12"/>
    </row>
    <row r="1136" s="2" customFormat="1" ht="13.5" spans="1:3">
      <c r="A1136" s="10">
        <v>2210203</v>
      </c>
      <c r="B1136" s="25" t="s">
        <v>1355</v>
      </c>
      <c r="C1136" s="12"/>
    </row>
    <row r="1137" s="2" customFormat="1" ht="13.5" spans="1:3">
      <c r="A1137" s="10">
        <v>22103</v>
      </c>
      <c r="B1137" s="25" t="s">
        <v>1356</v>
      </c>
      <c r="C1137" s="12">
        <f>SUM(C1138:C1140)</f>
        <v>0</v>
      </c>
    </row>
    <row r="1138" s="2" customFormat="1" ht="13.5" spans="1:3">
      <c r="A1138" s="10">
        <v>2210301</v>
      </c>
      <c r="B1138" s="25" t="s">
        <v>1357</v>
      </c>
      <c r="C1138" s="12"/>
    </row>
    <row r="1139" s="2" customFormat="1" ht="13.5" spans="1:3">
      <c r="A1139" s="10">
        <v>2210302</v>
      </c>
      <c r="B1139" s="25" t="s">
        <v>1358</v>
      </c>
      <c r="C1139" s="12"/>
    </row>
    <row r="1140" s="2" customFormat="1" ht="13.5" spans="1:3">
      <c r="A1140" s="10">
        <v>2210399</v>
      </c>
      <c r="B1140" s="25" t="s">
        <v>1359</v>
      </c>
      <c r="C1140" s="12"/>
    </row>
    <row r="1141" s="2" customFormat="1" ht="13.5" spans="1:3">
      <c r="A1141" s="10">
        <v>222</v>
      </c>
      <c r="B1141" s="25" t="s">
        <v>1360</v>
      </c>
      <c r="C1141" s="12">
        <f>C1142+C1160+C1166+C1172</f>
        <v>0</v>
      </c>
    </row>
    <row r="1142" s="2" customFormat="1" ht="13.5" spans="1:3">
      <c r="A1142" s="10">
        <v>22201</v>
      </c>
      <c r="B1142" s="25" t="s">
        <v>1361</v>
      </c>
      <c r="C1142" s="12">
        <f>SUM(C1143:C1159)</f>
        <v>0</v>
      </c>
    </row>
    <row r="1143" s="2" customFormat="1" ht="13.5" spans="1:3">
      <c r="A1143" s="10">
        <v>2220101</v>
      </c>
      <c r="B1143" s="25" t="s">
        <v>493</v>
      </c>
      <c r="C1143" s="12"/>
    </row>
    <row r="1144" s="2" customFormat="1" ht="13.5" spans="1:3">
      <c r="A1144" s="10">
        <v>2220102</v>
      </c>
      <c r="B1144" s="25" t="s">
        <v>494</v>
      </c>
      <c r="C1144" s="12"/>
    </row>
    <row r="1145" s="2" customFormat="1" ht="13.5" spans="1:3">
      <c r="A1145" s="10">
        <v>2220103</v>
      </c>
      <c r="B1145" s="25" t="s">
        <v>495</v>
      </c>
      <c r="C1145" s="12"/>
    </row>
    <row r="1146" s="2" customFormat="1" ht="13.5" spans="1:3">
      <c r="A1146" s="10">
        <v>2220104</v>
      </c>
      <c r="B1146" s="25" t="s">
        <v>1362</v>
      </c>
      <c r="C1146" s="12"/>
    </row>
    <row r="1147" s="2" customFormat="1" ht="13.5" spans="1:3">
      <c r="A1147" s="10">
        <v>2220105</v>
      </c>
      <c r="B1147" s="25" t="s">
        <v>1363</v>
      </c>
      <c r="C1147" s="12"/>
    </row>
    <row r="1148" s="2" customFormat="1" ht="13.5" spans="1:3">
      <c r="A1148" s="10">
        <v>2220106</v>
      </c>
      <c r="B1148" s="25" t="s">
        <v>1364</v>
      </c>
      <c r="C1148" s="12"/>
    </row>
    <row r="1149" s="2" customFormat="1" ht="13.5" spans="1:3">
      <c r="A1149" s="10">
        <v>2220107</v>
      </c>
      <c r="B1149" s="25" t="s">
        <v>1365</v>
      </c>
      <c r="C1149" s="12"/>
    </row>
    <row r="1150" s="2" customFormat="1" ht="13.5" spans="1:3">
      <c r="A1150" s="10">
        <v>2220112</v>
      </c>
      <c r="B1150" s="25" t="s">
        <v>1366</v>
      </c>
      <c r="C1150" s="12"/>
    </row>
    <row r="1151" s="2" customFormat="1" ht="13.5" spans="1:3">
      <c r="A1151" s="10">
        <v>2220113</v>
      </c>
      <c r="B1151" s="25" t="s">
        <v>1367</v>
      </c>
      <c r="C1151" s="12"/>
    </row>
    <row r="1152" s="2" customFormat="1" ht="13.5" spans="1:3">
      <c r="A1152" s="10">
        <v>2220114</v>
      </c>
      <c r="B1152" s="25" t="s">
        <v>1368</v>
      </c>
      <c r="C1152" s="12"/>
    </row>
    <row r="1153" s="2" customFormat="1" ht="13.5" spans="1:3">
      <c r="A1153" s="10">
        <v>2220115</v>
      </c>
      <c r="B1153" s="25" t="s">
        <v>1369</v>
      </c>
      <c r="C1153" s="12"/>
    </row>
    <row r="1154" s="2" customFormat="1" ht="13.5" spans="1:3">
      <c r="A1154" s="10">
        <v>2220118</v>
      </c>
      <c r="B1154" s="25" t="s">
        <v>1370</v>
      </c>
      <c r="C1154" s="12"/>
    </row>
    <row r="1155" s="2" customFormat="1" ht="13.5" spans="1:3">
      <c r="A1155" s="10">
        <v>2220119</v>
      </c>
      <c r="B1155" s="25" t="s">
        <v>1371</v>
      </c>
      <c r="C1155" s="12"/>
    </row>
    <row r="1156" s="2" customFormat="1" ht="13.5" spans="1:3">
      <c r="A1156" s="10">
        <v>2220120</v>
      </c>
      <c r="B1156" s="25" t="s">
        <v>1372</v>
      </c>
      <c r="C1156" s="12"/>
    </row>
    <row r="1157" s="2" customFormat="1" ht="13.5" spans="1:3">
      <c r="A1157" s="10">
        <v>2220121</v>
      </c>
      <c r="B1157" s="25" t="s">
        <v>1373</v>
      </c>
      <c r="C1157" s="12"/>
    </row>
    <row r="1158" s="2" customFormat="1" ht="13.5" spans="1:3">
      <c r="A1158" s="10">
        <v>2220150</v>
      </c>
      <c r="B1158" s="25" t="s">
        <v>502</v>
      </c>
      <c r="C1158" s="12"/>
    </row>
    <row r="1159" s="2" customFormat="1" ht="13.5" spans="1:3">
      <c r="A1159" s="10">
        <v>2220199</v>
      </c>
      <c r="B1159" s="25" t="s">
        <v>1374</v>
      </c>
      <c r="C1159" s="12"/>
    </row>
    <row r="1160" s="2" customFormat="1" ht="13.5" spans="1:3">
      <c r="A1160" s="10">
        <v>22203</v>
      </c>
      <c r="B1160" s="25" t="s">
        <v>1375</v>
      </c>
      <c r="C1160" s="12">
        <f>SUM(C1161:C1165)</f>
        <v>0</v>
      </c>
    </row>
    <row r="1161" s="2" customFormat="1" ht="13.5" spans="1:3">
      <c r="A1161" s="10">
        <v>2220301</v>
      </c>
      <c r="B1161" s="25" t="s">
        <v>1376</v>
      </c>
      <c r="C1161" s="12"/>
    </row>
    <row r="1162" s="2" customFormat="1" ht="13.5" spans="1:3">
      <c r="A1162" s="10">
        <v>2220303</v>
      </c>
      <c r="B1162" s="25" t="s">
        <v>1377</v>
      </c>
      <c r="C1162" s="12"/>
    </row>
    <row r="1163" s="2" customFormat="1" ht="13.5" spans="1:3">
      <c r="A1163" s="10">
        <v>2220304</v>
      </c>
      <c r="B1163" s="25" t="s">
        <v>1378</v>
      </c>
      <c r="C1163" s="12"/>
    </row>
    <row r="1164" s="2" customFormat="1" ht="13.5" spans="1:3">
      <c r="A1164" s="10">
        <v>2220305</v>
      </c>
      <c r="B1164" s="25" t="s">
        <v>1379</v>
      </c>
      <c r="C1164" s="12"/>
    </row>
    <row r="1165" s="2" customFormat="1" ht="13.5" spans="1:3">
      <c r="A1165" s="10">
        <v>2220399</v>
      </c>
      <c r="B1165" s="25" t="s">
        <v>1380</v>
      </c>
      <c r="C1165" s="12"/>
    </row>
    <row r="1166" s="2" customFormat="1" ht="13.5" spans="1:3">
      <c r="A1166" s="10">
        <v>22204</v>
      </c>
      <c r="B1166" s="25" t="s">
        <v>1381</v>
      </c>
      <c r="C1166" s="12">
        <f>SUM(C1167:C1171)</f>
        <v>0</v>
      </c>
    </row>
    <row r="1167" s="2" customFormat="1" ht="13.5" spans="1:3">
      <c r="A1167" s="10">
        <v>2220401</v>
      </c>
      <c r="B1167" s="25" t="s">
        <v>1382</v>
      </c>
      <c r="C1167" s="12"/>
    </row>
    <row r="1168" s="2" customFormat="1" ht="13.5" spans="1:3">
      <c r="A1168" s="10">
        <v>2220402</v>
      </c>
      <c r="B1168" s="25" t="s">
        <v>1383</v>
      </c>
      <c r="C1168" s="12"/>
    </row>
    <row r="1169" s="2" customFormat="1" ht="13.5" spans="1:3">
      <c r="A1169" s="10">
        <v>2220403</v>
      </c>
      <c r="B1169" s="25" t="s">
        <v>1384</v>
      </c>
      <c r="C1169" s="12"/>
    </row>
    <row r="1170" s="2" customFormat="1" ht="13.5" spans="1:3">
      <c r="A1170" s="10">
        <v>2220404</v>
      </c>
      <c r="B1170" s="25" t="s">
        <v>1385</v>
      </c>
      <c r="C1170" s="12"/>
    </row>
    <row r="1171" s="2" customFormat="1" ht="13.5" spans="1:3">
      <c r="A1171" s="10">
        <v>2220499</v>
      </c>
      <c r="B1171" s="25" t="s">
        <v>1386</v>
      </c>
      <c r="C1171" s="12"/>
    </row>
    <row r="1172" s="2" customFormat="1" ht="13.5" spans="1:3">
      <c r="A1172" s="10">
        <v>22205</v>
      </c>
      <c r="B1172" s="25" t="s">
        <v>1387</v>
      </c>
      <c r="C1172" s="12">
        <f>SUM(C1173:C1184)</f>
        <v>0</v>
      </c>
    </row>
    <row r="1173" s="2" customFormat="1" ht="13.5" spans="1:3">
      <c r="A1173" s="10">
        <v>2220501</v>
      </c>
      <c r="B1173" s="25" t="s">
        <v>1388</v>
      </c>
      <c r="C1173" s="12"/>
    </row>
    <row r="1174" s="2" customFormat="1" ht="13.5" spans="1:3">
      <c r="A1174" s="10">
        <v>2220502</v>
      </c>
      <c r="B1174" s="25" t="s">
        <v>1389</v>
      </c>
      <c r="C1174" s="12"/>
    </row>
    <row r="1175" s="2" customFormat="1" ht="13.5" spans="1:3">
      <c r="A1175" s="10">
        <v>2220503</v>
      </c>
      <c r="B1175" s="25" t="s">
        <v>1390</v>
      </c>
      <c r="C1175" s="12"/>
    </row>
    <row r="1176" s="2" customFormat="1" ht="13.5" spans="1:3">
      <c r="A1176" s="10">
        <v>2220504</v>
      </c>
      <c r="B1176" s="25" t="s">
        <v>1391</v>
      </c>
      <c r="C1176" s="12"/>
    </row>
    <row r="1177" s="2" customFormat="1" ht="13.5" spans="1:3">
      <c r="A1177" s="10">
        <v>2220505</v>
      </c>
      <c r="B1177" s="25" t="s">
        <v>1392</v>
      </c>
      <c r="C1177" s="12"/>
    </row>
    <row r="1178" s="2" customFormat="1" ht="13.5" spans="1:3">
      <c r="A1178" s="10">
        <v>2220506</v>
      </c>
      <c r="B1178" s="25" t="s">
        <v>1393</v>
      </c>
      <c r="C1178" s="12"/>
    </row>
    <row r="1179" s="2" customFormat="1" ht="13.5" spans="1:3">
      <c r="A1179" s="10">
        <v>2220507</v>
      </c>
      <c r="B1179" s="25" t="s">
        <v>1394</v>
      </c>
      <c r="C1179" s="12"/>
    </row>
    <row r="1180" s="2" customFormat="1" ht="13.5" spans="1:3">
      <c r="A1180" s="10">
        <v>2220508</v>
      </c>
      <c r="B1180" s="25" t="s">
        <v>1395</v>
      </c>
      <c r="C1180" s="12"/>
    </row>
    <row r="1181" s="2" customFormat="1" ht="13.5" spans="1:3">
      <c r="A1181" s="10">
        <v>2220509</v>
      </c>
      <c r="B1181" s="25" t="s">
        <v>1396</v>
      </c>
      <c r="C1181" s="12"/>
    </row>
    <row r="1182" s="2" customFormat="1" ht="13.5" spans="1:3">
      <c r="A1182" s="10">
        <v>2220510</v>
      </c>
      <c r="B1182" s="25" t="s">
        <v>1397</v>
      </c>
      <c r="C1182" s="12"/>
    </row>
    <row r="1183" s="2" customFormat="1" ht="13.5" spans="1:3">
      <c r="A1183" s="10">
        <v>2220511</v>
      </c>
      <c r="B1183" s="25" t="s">
        <v>1398</v>
      </c>
      <c r="C1183" s="12"/>
    </row>
    <row r="1184" s="2" customFormat="1" ht="13.5" spans="1:3">
      <c r="A1184" s="10">
        <v>2220599</v>
      </c>
      <c r="B1184" s="25" t="s">
        <v>1399</v>
      </c>
      <c r="C1184" s="12"/>
    </row>
    <row r="1185" s="2" customFormat="1" ht="13.5" spans="1:3">
      <c r="A1185" s="10">
        <v>224</v>
      </c>
      <c r="B1185" s="25" t="s">
        <v>1400</v>
      </c>
      <c r="C1185" s="12">
        <f>C1186+C1197+C1203+C1211+C1224+C1228+C1232</f>
        <v>666</v>
      </c>
    </row>
    <row r="1186" s="2" customFormat="1" ht="13.5" spans="1:3">
      <c r="A1186" s="10">
        <v>22401</v>
      </c>
      <c r="B1186" s="25" t="s">
        <v>1401</v>
      </c>
      <c r="C1186" s="12">
        <f>SUM(C1187:C1196)</f>
        <v>658</v>
      </c>
    </row>
    <row r="1187" s="2" customFormat="1" ht="13.5" spans="1:3">
      <c r="A1187" s="10">
        <v>2240101</v>
      </c>
      <c r="B1187" s="25" t="s">
        <v>493</v>
      </c>
      <c r="C1187" s="12">
        <v>478</v>
      </c>
    </row>
    <row r="1188" s="2" customFormat="1" ht="13.5" spans="1:3">
      <c r="A1188" s="10">
        <v>2240102</v>
      </c>
      <c r="B1188" s="25" t="s">
        <v>494</v>
      </c>
      <c r="C1188" s="12">
        <v>2</v>
      </c>
    </row>
    <row r="1189" s="2" customFormat="1" ht="13.5" spans="1:3">
      <c r="A1189" s="10">
        <v>2240103</v>
      </c>
      <c r="B1189" s="25" t="s">
        <v>495</v>
      </c>
      <c r="C1189" s="12"/>
    </row>
    <row r="1190" s="2" customFormat="1" ht="13.5" spans="1:3">
      <c r="A1190" s="10">
        <v>2240104</v>
      </c>
      <c r="B1190" s="25" t="s">
        <v>1402</v>
      </c>
      <c r="C1190" s="12">
        <v>52</v>
      </c>
    </row>
    <row r="1191" s="2" customFormat="1" ht="13.5" spans="1:3">
      <c r="A1191" s="10">
        <v>2240105</v>
      </c>
      <c r="B1191" s="25" t="s">
        <v>1403</v>
      </c>
      <c r="C1191" s="12"/>
    </row>
    <row r="1192" s="2" customFormat="1" ht="13.5" spans="1:3">
      <c r="A1192" s="10">
        <v>2240106</v>
      </c>
      <c r="B1192" s="25" t="s">
        <v>1404</v>
      </c>
      <c r="C1192" s="12">
        <v>126</v>
      </c>
    </row>
    <row r="1193" s="2" customFormat="1" ht="13.5" spans="1:3">
      <c r="A1193" s="10">
        <v>2240108</v>
      </c>
      <c r="B1193" s="25" t="s">
        <v>1405</v>
      </c>
      <c r="C1193" s="12"/>
    </row>
    <row r="1194" s="2" customFormat="1" ht="13.5" spans="1:3">
      <c r="A1194" s="10">
        <v>2240109</v>
      </c>
      <c r="B1194" s="25" t="s">
        <v>1406</v>
      </c>
      <c r="C1194" s="12"/>
    </row>
    <row r="1195" s="2" customFormat="1" ht="13.5" spans="1:3">
      <c r="A1195" s="10">
        <v>2240150</v>
      </c>
      <c r="B1195" s="25" t="s">
        <v>502</v>
      </c>
      <c r="C1195" s="12"/>
    </row>
    <row r="1196" s="2" customFormat="1" ht="13.5" spans="1:3">
      <c r="A1196" s="10">
        <v>2240199</v>
      </c>
      <c r="B1196" s="25" t="s">
        <v>1407</v>
      </c>
      <c r="C1196" s="12"/>
    </row>
    <row r="1197" s="2" customFormat="1" ht="13.5" spans="1:3">
      <c r="A1197" s="10">
        <v>22402</v>
      </c>
      <c r="B1197" s="25" t="s">
        <v>1408</v>
      </c>
      <c r="C1197" s="12">
        <f>SUM(C1198:C1202)</f>
        <v>0</v>
      </c>
    </row>
    <row r="1198" s="2" customFormat="1" ht="13.5" spans="1:3">
      <c r="A1198" s="10">
        <v>2240201</v>
      </c>
      <c r="B1198" s="25" t="s">
        <v>493</v>
      </c>
      <c r="C1198" s="12"/>
    </row>
    <row r="1199" s="2" customFormat="1" ht="13.5" spans="1:3">
      <c r="A1199" s="10">
        <v>2240202</v>
      </c>
      <c r="B1199" s="25" t="s">
        <v>494</v>
      </c>
      <c r="C1199" s="12"/>
    </row>
    <row r="1200" s="2" customFormat="1" ht="13.5" spans="1:3">
      <c r="A1200" s="10">
        <v>2240203</v>
      </c>
      <c r="B1200" s="25" t="s">
        <v>495</v>
      </c>
      <c r="C1200" s="12"/>
    </row>
    <row r="1201" s="2" customFormat="1" ht="13.5" spans="1:3">
      <c r="A1201" s="10">
        <v>2240204</v>
      </c>
      <c r="B1201" s="25" t="s">
        <v>1409</v>
      </c>
      <c r="C1201" s="12"/>
    </row>
    <row r="1202" s="2" customFormat="1" ht="13.5" spans="1:3">
      <c r="A1202" s="10">
        <v>2240299</v>
      </c>
      <c r="B1202" s="25" t="s">
        <v>1410</v>
      </c>
      <c r="C1202" s="12"/>
    </row>
    <row r="1203" s="2" customFormat="1" ht="13.5" spans="1:3">
      <c r="A1203" s="10">
        <v>22404</v>
      </c>
      <c r="B1203" s="25" t="s">
        <v>1411</v>
      </c>
      <c r="C1203" s="12">
        <f>SUM(C1204:C1210)</f>
        <v>0</v>
      </c>
    </row>
    <row r="1204" s="2" customFormat="1" ht="13.5" spans="1:3">
      <c r="A1204" s="10">
        <v>2240401</v>
      </c>
      <c r="B1204" s="25" t="s">
        <v>493</v>
      </c>
      <c r="C1204" s="12"/>
    </row>
    <row r="1205" s="2" customFormat="1" ht="13.5" spans="1:3">
      <c r="A1205" s="10">
        <v>2240402</v>
      </c>
      <c r="B1205" s="25" t="s">
        <v>494</v>
      </c>
      <c r="C1205" s="12"/>
    </row>
    <row r="1206" s="2" customFormat="1" ht="13.5" spans="1:3">
      <c r="A1206" s="10">
        <v>2240403</v>
      </c>
      <c r="B1206" s="25" t="s">
        <v>495</v>
      </c>
      <c r="C1206" s="12"/>
    </row>
    <row r="1207" s="2" customFormat="1" ht="13.5" spans="1:3">
      <c r="A1207" s="10">
        <v>2240404</v>
      </c>
      <c r="B1207" s="25" t="s">
        <v>1412</v>
      </c>
      <c r="C1207" s="12"/>
    </row>
    <row r="1208" s="2" customFormat="1" ht="13.5" spans="1:3">
      <c r="A1208" s="10">
        <v>2240405</v>
      </c>
      <c r="B1208" s="25" t="s">
        <v>1413</v>
      </c>
      <c r="C1208" s="12"/>
    </row>
    <row r="1209" s="2" customFormat="1" ht="13.5" spans="1:3">
      <c r="A1209" s="10">
        <v>2240450</v>
      </c>
      <c r="B1209" s="25" t="s">
        <v>502</v>
      </c>
      <c r="C1209" s="12"/>
    </row>
    <row r="1210" s="2" customFormat="1" ht="13.5" spans="1:3">
      <c r="A1210" s="10">
        <v>2240499</v>
      </c>
      <c r="B1210" s="25" t="s">
        <v>1414</v>
      </c>
      <c r="C1210" s="12"/>
    </row>
    <row r="1211" s="2" customFormat="1" ht="13.5" spans="1:3">
      <c r="A1211" s="10">
        <v>22405</v>
      </c>
      <c r="B1211" s="25" t="s">
        <v>1415</v>
      </c>
      <c r="C1211" s="12">
        <f>SUM(C1212:C1223)</f>
        <v>0</v>
      </c>
    </row>
    <row r="1212" s="2" customFormat="1" ht="13.5" spans="1:3">
      <c r="A1212" s="10">
        <v>2240501</v>
      </c>
      <c r="B1212" s="25" t="s">
        <v>493</v>
      </c>
      <c r="C1212" s="12"/>
    </row>
    <row r="1213" s="2" customFormat="1" ht="13.5" spans="1:3">
      <c r="A1213" s="10">
        <v>2240502</v>
      </c>
      <c r="B1213" s="25" t="s">
        <v>494</v>
      </c>
      <c r="C1213" s="12"/>
    </row>
    <row r="1214" s="2" customFormat="1" ht="13.5" spans="1:3">
      <c r="A1214" s="10">
        <v>2240503</v>
      </c>
      <c r="B1214" s="25" t="s">
        <v>495</v>
      </c>
      <c r="C1214" s="12"/>
    </row>
    <row r="1215" s="2" customFormat="1" ht="13.5" spans="1:3">
      <c r="A1215" s="10">
        <v>2240504</v>
      </c>
      <c r="B1215" s="25" t="s">
        <v>1416</v>
      </c>
      <c r="C1215" s="12"/>
    </row>
    <row r="1216" s="2" customFormat="1" ht="13.5" spans="1:3">
      <c r="A1216" s="10">
        <v>2240505</v>
      </c>
      <c r="B1216" s="25" t="s">
        <v>1417</v>
      </c>
      <c r="C1216" s="12"/>
    </row>
    <row r="1217" s="2" customFormat="1" ht="13.5" spans="1:3">
      <c r="A1217" s="10">
        <v>2240506</v>
      </c>
      <c r="B1217" s="25" t="s">
        <v>1418</v>
      </c>
      <c r="C1217" s="12"/>
    </row>
    <row r="1218" s="2" customFormat="1" ht="13.5" spans="1:3">
      <c r="A1218" s="10">
        <v>2240507</v>
      </c>
      <c r="B1218" s="25" t="s">
        <v>1419</v>
      </c>
      <c r="C1218" s="12"/>
    </row>
    <row r="1219" s="2" customFormat="1" ht="13.5" spans="1:3">
      <c r="A1219" s="10">
        <v>2240508</v>
      </c>
      <c r="B1219" s="25" t="s">
        <v>1420</v>
      </c>
      <c r="C1219" s="12"/>
    </row>
    <row r="1220" s="2" customFormat="1" ht="13.5" spans="1:3">
      <c r="A1220" s="10">
        <v>2240509</v>
      </c>
      <c r="B1220" s="25" t="s">
        <v>1421</v>
      </c>
      <c r="C1220" s="12"/>
    </row>
    <row r="1221" s="2" customFormat="1" ht="13.5" spans="1:3">
      <c r="A1221" s="10">
        <v>2240510</v>
      </c>
      <c r="B1221" s="25" t="s">
        <v>1422</v>
      </c>
      <c r="C1221" s="12"/>
    </row>
    <row r="1222" s="2" customFormat="1" ht="13.5" spans="1:3">
      <c r="A1222" s="10">
        <v>2240550</v>
      </c>
      <c r="B1222" s="25" t="s">
        <v>1423</v>
      </c>
      <c r="C1222" s="12"/>
    </row>
    <row r="1223" s="2" customFormat="1" ht="13.5" spans="1:3">
      <c r="A1223" s="10">
        <v>2240599</v>
      </c>
      <c r="B1223" s="25" t="s">
        <v>1424</v>
      </c>
      <c r="C1223" s="12"/>
    </row>
    <row r="1224" s="2" customFormat="1" ht="13.5" spans="1:3">
      <c r="A1224" s="10">
        <v>22406</v>
      </c>
      <c r="B1224" s="25" t="s">
        <v>1425</v>
      </c>
      <c r="C1224" s="12">
        <f>SUM(C1225:C1227)</f>
        <v>0</v>
      </c>
    </row>
    <row r="1225" s="2" customFormat="1" ht="13.5" spans="1:3">
      <c r="A1225" s="10">
        <v>2240601</v>
      </c>
      <c r="B1225" s="25" t="s">
        <v>1426</v>
      </c>
      <c r="C1225" s="12"/>
    </row>
    <row r="1226" s="2" customFormat="1" ht="13.5" spans="1:3">
      <c r="A1226" s="10">
        <v>2240602</v>
      </c>
      <c r="B1226" s="25" t="s">
        <v>1427</v>
      </c>
      <c r="C1226" s="12"/>
    </row>
    <row r="1227" s="2" customFormat="1" ht="13.5" spans="1:3">
      <c r="A1227" s="10">
        <v>2240699</v>
      </c>
      <c r="B1227" s="25" t="s">
        <v>1428</v>
      </c>
      <c r="C1227" s="12"/>
    </row>
    <row r="1228" s="2" customFormat="1" ht="13.5" spans="1:3">
      <c r="A1228" s="10">
        <v>22407</v>
      </c>
      <c r="B1228" s="25" t="s">
        <v>1429</v>
      </c>
      <c r="C1228" s="12">
        <f>SUM(C1229:C1231)</f>
        <v>8</v>
      </c>
    </row>
    <row r="1229" s="2" customFormat="1" ht="13.5" spans="1:3">
      <c r="A1229" s="10">
        <v>2240703</v>
      </c>
      <c r="B1229" s="25" t="s">
        <v>1430</v>
      </c>
      <c r="C1229" s="12"/>
    </row>
    <row r="1230" s="2" customFormat="1" ht="13.5" spans="1:3">
      <c r="A1230" s="10">
        <v>2240704</v>
      </c>
      <c r="B1230" s="25" t="s">
        <v>1431</v>
      </c>
      <c r="C1230" s="12">
        <v>8</v>
      </c>
    </row>
    <row r="1231" s="2" customFormat="1" ht="13.5" spans="1:3">
      <c r="A1231" s="10">
        <v>2240799</v>
      </c>
      <c r="B1231" s="25" t="s">
        <v>1432</v>
      </c>
      <c r="C1231" s="12"/>
    </row>
    <row r="1232" s="2" customFormat="1" ht="13.5" spans="1:3">
      <c r="A1232" s="10">
        <v>22499</v>
      </c>
      <c r="B1232" s="25" t="s">
        <v>1433</v>
      </c>
      <c r="C1232" s="12"/>
    </row>
    <row r="1233" s="2" customFormat="1" ht="13.5" spans="1:3">
      <c r="A1233" s="10">
        <v>227</v>
      </c>
      <c r="B1233" s="25" t="s">
        <v>1434</v>
      </c>
      <c r="C1233" s="12">
        <v>600</v>
      </c>
    </row>
    <row r="1234" s="2" customFormat="1" ht="13.5" spans="1:3">
      <c r="A1234" s="10">
        <v>229</v>
      </c>
      <c r="B1234" s="11" t="s">
        <v>241</v>
      </c>
      <c r="C1234" s="12">
        <v>40</v>
      </c>
    </row>
    <row r="1235" s="2" customFormat="1" ht="13.5" spans="1:3">
      <c r="A1235" s="10">
        <v>22902</v>
      </c>
      <c r="B1235" s="11" t="s">
        <v>1435</v>
      </c>
      <c r="C1235" s="12"/>
    </row>
    <row r="1236" s="2" customFormat="1" ht="13.5" spans="1:3">
      <c r="A1236" s="10">
        <v>22999</v>
      </c>
      <c r="B1236" s="11" t="s">
        <v>1302</v>
      </c>
      <c r="C1236" s="12">
        <v>40</v>
      </c>
    </row>
    <row r="1237" s="2" customFormat="1" ht="13.5" spans="1:3">
      <c r="A1237" s="10">
        <v>232</v>
      </c>
      <c r="B1237" s="25" t="s">
        <v>1436</v>
      </c>
      <c r="C1237" s="12">
        <f>C1238</f>
        <v>1566</v>
      </c>
    </row>
    <row r="1238" s="2" customFormat="1" ht="13.5" spans="1:3">
      <c r="A1238" s="10">
        <v>23203</v>
      </c>
      <c r="B1238" s="25" t="s">
        <v>1437</v>
      </c>
      <c r="C1238" s="12">
        <f>SUM(C1239:C1242)</f>
        <v>1566</v>
      </c>
    </row>
    <row r="1239" s="2" customFormat="1" ht="13.5" spans="1:3">
      <c r="A1239" s="10">
        <v>2320301</v>
      </c>
      <c r="B1239" s="25" t="s">
        <v>1438</v>
      </c>
      <c r="C1239" s="12">
        <f>1561+5</f>
        <v>1566</v>
      </c>
    </row>
    <row r="1240" s="2" customFormat="1" ht="13.5" spans="1:3">
      <c r="A1240" s="10">
        <v>2320302</v>
      </c>
      <c r="B1240" s="25" t="s">
        <v>1439</v>
      </c>
      <c r="C1240" s="12"/>
    </row>
    <row r="1241" s="2" customFormat="1" ht="13.5" spans="1:3">
      <c r="A1241" s="10">
        <v>2320303</v>
      </c>
      <c r="B1241" s="25" t="s">
        <v>1440</v>
      </c>
      <c r="C1241" s="12"/>
    </row>
    <row r="1242" s="2" customFormat="1" ht="13.5" spans="1:3">
      <c r="A1242" s="10">
        <v>2320399</v>
      </c>
      <c r="B1242" s="25" t="s">
        <v>1441</v>
      </c>
      <c r="C1242" s="12"/>
    </row>
    <row r="1243" s="2" customFormat="1" ht="13.5" spans="1:3">
      <c r="A1243" s="10">
        <v>233</v>
      </c>
      <c r="B1243" s="11" t="s">
        <v>1442</v>
      </c>
      <c r="C1243" s="12">
        <f>C1244</f>
        <v>0</v>
      </c>
    </row>
    <row r="1244" s="2" customFormat="1" ht="13.5" spans="1:3">
      <c r="A1244" s="10">
        <v>23303</v>
      </c>
      <c r="B1244" s="11" t="s">
        <v>1443</v>
      </c>
      <c r="C1244" s="12"/>
    </row>
    <row r="1245" s="2" customFormat="1" ht="13.5" spans="1:3">
      <c r="A1245" s="10"/>
      <c r="B1245" s="11"/>
      <c r="C1245" s="12"/>
    </row>
    <row r="1246" s="2" customFormat="1" ht="13.5" spans="1:3">
      <c r="A1246" s="10"/>
      <c r="B1246" s="11"/>
      <c r="C1246" s="12"/>
    </row>
    <row r="1247" s="2" customFormat="1" ht="13.5" spans="1:3">
      <c r="A1247" s="10"/>
      <c r="B1247" s="27" t="s">
        <v>249</v>
      </c>
      <c r="C1247" s="12">
        <v>58396</v>
      </c>
    </row>
    <row r="1248" spans="3:3">
      <c r="C1248" s="2">
        <v>0</v>
      </c>
    </row>
  </sheetData>
  <pageMargins left="0.707638888888889" right="0.707638888888889" top="0.747916666666667" bottom="0.668055555555556" header="0.313888888888889" footer="0.313888888888889"/>
  <pageSetup paperSize="9" scale="75" firstPageNumber="28" orientation="portrait" useFirstPageNumber="1"/>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5"/>
  <sheetViews>
    <sheetView showZeros="0" workbookViewId="0">
      <selection activeCell="B27" sqref="B27"/>
    </sheetView>
  </sheetViews>
  <sheetFormatPr defaultColWidth="9" defaultRowHeight="14.25" outlineLevelCol="5"/>
  <cols>
    <col min="1" max="1" width="33" customWidth="1"/>
    <col min="2" max="4" width="15" customWidth="1"/>
    <col min="5" max="5" width="12.2" customWidth="1"/>
  </cols>
  <sheetData>
    <row r="1" ht="26.25" customHeight="1" spans="1:4">
      <c r="A1" s="85" t="s">
        <v>84</v>
      </c>
      <c r="B1" s="85"/>
      <c r="C1" s="85"/>
      <c r="D1" s="85"/>
    </row>
    <row r="2" ht="26.25" customHeight="1" spans="1:4">
      <c r="A2" s="171" t="s">
        <v>85</v>
      </c>
      <c r="B2" s="86"/>
      <c r="C2" s="88" t="s">
        <v>48</v>
      </c>
      <c r="D2" s="88"/>
    </row>
    <row r="3" ht="52.5" customHeight="1" spans="1:5">
      <c r="A3" s="89" t="s">
        <v>49</v>
      </c>
      <c r="B3" s="216" t="s">
        <v>50</v>
      </c>
      <c r="C3" s="216" t="s">
        <v>51</v>
      </c>
      <c r="D3" s="91" t="s">
        <v>52</v>
      </c>
      <c r="E3" s="92"/>
    </row>
    <row r="4" ht="22.5" customHeight="1" spans="1:6">
      <c r="A4" s="149" t="s">
        <v>86</v>
      </c>
      <c r="B4" s="177">
        <v>12489</v>
      </c>
      <c r="C4" s="177">
        <v>16029</v>
      </c>
      <c r="D4" s="95">
        <f>(C4/B4-1)*100</f>
        <v>28.3449435503243</v>
      </c>
      <c r="E4" s="217"/>
      <c r="F4" s="97"/>
    </row>
    <row r="5" ht="22.5" customHeight="1" spans="1:6">
      <c r="A5" s="149" t="s">
        <v>87</v>
      </c>
      <c r="B5" s="177"/>
      <c r="C5" s="177"/>
      <c r="D5" s="95"/>
      <c r="E5" s="217"/>
      <c r="F5" s="97"/>
    </row>
    <row r="6" ht="22.5" customHeight="1" spans="1:6">
      <c r="A6" s="149" t="s">
        <v>88</v>
      </c>
      <c r="B6" s="177">
        <v>51</v>
      </c>
      <c r="C6" s="177">
        <v>37</v>
      </c>
      <c r="D6" s="95">
        <f t="shared" ref="D6:D33" si="0">(C6/B6-1)*100</f>
        <v>-27.4509803921569</v>
      </c>
      <c r="E6" s="217"/>
      <c r="F6" s="97"/>
    </row>
    <row r="7" ht="22.5" customHeight="1" spans="1:6">
      <c r="A7" s="149" t="s">
        <v>89</v>
      </c>
      <c r="B7" s="177">
        <v>10066</v>
      </c>
      <c r="C7" s="177">
        <v>8834</v>
      </c>
      <c r="D7" s="95">
        <f t="shared" si="0"/>
        <v>-12.2392211404729</v>
      </c>
      <c r="E7" s="217"/>
      <c r="F7" s="97"/>
    </row>
    <row r="8" ht="22.5" customHeight="1" spans="1:6">
      <c r="A8" s="149" t="s">
        <v>90</v>
      </c>
      <c r="B8" s="177">
        <v>4783</v>
      </c>
      <c r="C8" s="177">
        <v>6300</v>
      </c>
      <c r="D8" s="95">
        <f t="shared" si="0"/>
        <v>31.7164959230609</v>
      </c>
      <c r="E8" s="217"/>
      <c r="F8" s="97"/>
    </row>
    <row r="9" ht="22.5" customHeight="1" spans="1:6">
      <c r="A9" s="149" t="s">
        <v>91</v>
      </c>
      <c r="B9" s="177">
        <v>193</v>
      </c>
      <c r="C9" s="177">
        <v>159</v>
      </c>
      <c r="D9" s="95">
        <f t="shared" si="0"/>
        <v>-17.6165803108808</v>
      </c>
      <c r="E9" s="217"/>
      <c r="F9" s="97"/>
    </row>
    <row r="10" ht="22.5" customHeight="1" spans="1:6">
      <c r="A10" s="141" t="s">
        <v>92</v>
      </c>
      <c r="B10" s="177">
        <v>471</v>
      </c>
      <c r="C10" s="177">
        <v>2339</v>
      </c>
      <c r="D10" s="95">
        <f t="shared" si="0"/>
        <v>396.602972399151</v>
      </c>
      <c r="E10" s="217"/>
      <c r="F10" s="97"/>
    </row>
    <row r="11" ht="22.5" customHeight="1" spans="1:6">
      <c r="A11" s="149" t="s">
        <v>93</v>
      </c>
      <c r="B11" s="177">
        <v>5525</v>
      </c>
      <c r="C11" s="177">
        <v>6780</v>
      </c>
      <c r="D11" s="95">
        <f t="shared" si="0"/>
        <v>22.7149321266968</v>
      </c>
      <c r="E11" s="217"/>
      <c r="F11" s="97"/>
    </row>
    <row r="12" ht="22.5" customHeight="1" spans="1:6">
      <c r="A12" s="141" t="s">
        <v>94</v>
      </c>
      <c r="B12" s="177">
        <v>4223</v>
      </c>
      <c r="C12" s="177">
        <v>2621</v>
      </c>
      <c r="D12" s="95">
        <f t="shared" si="0"/>
        <v>-37.9351172152498</v>
      </c>
      <c r="E12" s="217"/>
      <c r="F12" s="97"/>
    </row>
    <row r="13" ht="22.5" customHeight="1" spans="1:6">
      <c r="A13" s="149" t="s">
        <v>95</v>
      </c>
      <c r="B13" s="177">
        <v>528</v>
      </c>
      <c r="C13" s="177">
        <v>167</v>
      </c>
      <c r="D13" s="95">
        <f t="shared" si="0"/>
        <v>-68.3712121212121</v>
      </c>
      <c r="E13" s="217"/>
      <c r="F13" s="97"/>
    </row>
    <row r="14" ht="22.5" customHeight="1" spans="1:6">
      <c r="A14" s="149" t="s">
        <v>96</v>
      </c>
      <c r="B14" s="177">
        <v>4208</v>
      </c>
      <c r="C14" s="218">
        <v>6020</v>
      </c>
      <c r="D14" s="95">
        <f t="shared" si="0"/>
        <v>43.0608365019011</v>
      </c>
      <c r="E14" s="217"/>
      <c r="F14" s="97"/>
    </row>
    <row r="15" ht="22.5" customHeight="1" spans="1:6">
      <c r="A15" s="149" t="s">
        <v>97</v>
      </c>
      <c r="B15" s="177">
        <v>2541</v>
      </c>
      <c r="C15" s="177">
        <v>2752</v>
      </c>
      <c r="D15" s="95">
        <f t="shared" si="0"/>
        <v>8.30381739472648</v>
      </c>
      <c r="E15" s="217"/>
      <c r="F15" s="97"/>
    </row>
    <row r="16" ht="22.5" customHeight="1" spans="1:6">
      <c r="A16" s="149" t="s">
        <v>98</v>
      </c>
      <c r="B16" s="177">
        <v>148</v>
      </c>
      <c r="C16" s="177">
        <v>114</v>
      </c>
      <c r="D16" s="95">
        <f t="shared" si="0"/>
        <v>-22.972972972973</v>
      </c>
      <c r="E16" s="217"/>
      <c r="F16" s="97"/>
    </row>
    <row r="17" ht="22.5" customHeight="1" spans="1:6">
      <c r="A17" s="141" t="s">
        <v>99</v>
      </c>
      <c r="B17" s="177">
        <v>153</v>
      </c>
      <c r="C17" s="177">
        <v>3166</v>
      </c>
      <c r="D17" s="95">
        <f t="shared" si="0"/>
        <v>1969.28104575163</v>
      </c>
      <c r="E17" s="217"/>
      <c r="F17" s="97"/>
    </row>
    <row r="18" ht="22.5" customHeight="1" spans="1:6">
      <c r="A18" s="149" t="s">
        <v>100</v>
      </c>
      <c r="B18" s="177">
        <v>0</v>
      </c>
      <c r="C18" s="177">
        <v>0</v>
      </c>
      <c r="D18" s="95" t="e">
        <f t="shared" si="0"/>
        <v>#DIV/0!</v>
      </c>
      <c r="E18" s="217"/>
      <c r="F18" s="97"/>
    </row>
    <row r="19" ht="22.5" customHeight="1" spans="1:6">
      <c r="A19" s="149" t="s">
        <v>101</v>
      </c>
      <c r="B19" s="177">
        <v>3</v>
      </c>
      <c r="C19" s="177">
        <v>0</v>
      </c>
      <c r="D19" s="95">
        <f t="shared" si="0"/>
        <v>-100</v>
      </c>
      <c r="E19" s="217"/>
      <c r="F19" s="97"/>
    </row>
    <row r="20" ht="22.5" customHeight="1" spans="1:6">
      <c r="A20" s="141" t="s">
        <v>102</v>
      </c>
      <c r="B20" s="177">
        <v>46</v>
      </c>
      <c r="C20" s="177">
        <v>110</v>
      </c>
      <c r="D20" s="95">
        <f t="shared" si="0"/>
        <v>139.130434782609</v>
      </c>
      <c r="E20" s="217"/>
      <c r="F20" s="97"/>
    </row>
    <row r="21" ht="22.5" customHeight="1" spans="1:6">
      <c r="A21" s="181" t="s">
        <v>103</v>
      </c>
      <c r="B21" s="186">
        <v>45</v>
      </c>
      <c r="C21" s="177">
        <v>96</v>
      </c>
      <c r="D21" s="95">
        <f t="shared" si="0"/>
        <v>113.333333333333</v>
      </c>
      <c r="E21" s="217"/>
      <c r="F21" s="97"/>
    </row>
    <row r="22" ht="22.5" customHeight="1" spans="1:6">
      <c r="A22" s="181" t="s">
        <v>104</v>
      </c>
      <c r="B22" s="219">
        <v>0</v>
      </c>
      <c r="C22" s="186"/>
      <c r="D22" s="95" t="e">
        <f t="shared" si="0"/>
        <v>#DIV/0!</v>
      </c>
      <c r="E22" s="217"/>
      <c r="F22" s="97"/>
    </row>
    <row r="23" ht="22.5" customHeight="1" spans="1:6">
      <c r="A23" s="220" t="s">
        <v>105</v>
      </c>
      <c r="B23" s="219">
        <v>723</v>
      </c>
      <c r="C23" s="186">
        <v>666</v>
      </c>
      <c r="D23" s="95">
        <f t="shared" si="0"/>
        <v>-7.8838174273859</v>
      </c>
      <c r="E23" s="217"/>
      <c r="F23" s="97"/>
    </row>
    <row r="24" ht="22.5" customHeight="1" spans="1:6">
      <c r="A24" s="220" t="s">
        <v>106</v>
      </c>
      <c r="B24" s="219">
        <v>500</v>
      </c>
      <c r="C24" s="186">
        <v>600</v>
      </c>
      <c r="D24" s="95"/>
      <c r="E24" s="217"/>
      <c r="F24" s="97"/>
    </row>
    <row r="25" ht="22.5" customHeight="1" spans="1:6">
      <c r="A25" s="220" t="s">
        <v>107</v>
      </c>
      <c r="B25" s="219">
        <v>8</v>
      </c>
      <c r="C25" s="186">
        <v>40</v>
      </c>
      <c r="D25" s="95">
        <f t="shared" si="0"/>
        <v>400</v>
      </c>
      <c r="E25" s="217"/>
      <c r="F25" s="97"/>
    </row>
    <row r="26" ht="22.5" customHeight="1" spans="1:6">
      <c r="A26" s="220" t="s">
        <v>108</v>
      </c>
      <c r="B26" s="219">
        <v>1308</v>
      </c>
      <c r="C26" s="221">
        <v>1566</v>
      </c>
      <c r="D26" s="95">
        <f t="shared" si="0"/>
        <v>19.7247706422018</v>
      </c>
      <c r="E26" s="217"/>
      <c r="F26" s="97"/>
    </row>
    <row r="27" ht="22.5" customHeight="1" spans="1:6">
      <c r="A27" s="187" t="s">
        <v>109</v>
      </c>
      <c r="B27" s="222">
        <f>SUM(B4:B26)</f>
        <v>48012</v>
      </c>
      <c r="C27" s="222">
        <f>SUM(C4:C26)</f>
        <v>58396</v>
      </c>
      <c r="D27" s="189">
        <f t="shared" si="0"/>
        <v>21.6279263517454</v>
      </c>
      <c r="E27" s="217"/>
      <c r="F27" s="97"/>
    </row>
    <row r="28" ht="22.5" customHeight="1" spans="1:6">
      <c r="A28" s="178" t="s">
        <v>110</v>
      </c>
      <c r="B28" s="222">
        <f>SUM(B29:B32)</f>
        <v>9366</v>
      </c>
      <c r="C28" s="222">
        <f>SUM(C29:C32)</f>
        <v>616</v>
      </c>
      <c r="D28" s="189">
        <f t="shared" si="0"/>
        <v>-93.423019431988</v>
      </c>
      <c r="E28" s="217"/>
      <c r="F28" s="97"/>
    </row>
    <row r="29" ht="22.5" customHeight="1" spans="1:6">
      <c r="A29" s="98" t="s">
        <v>111</v>
      </c>
      <c r="B29" s="219">
        <v>616</v>
      </c>
      <c r="C29" s="186">
        <v>616</v>
      </c>
      <c r="D29" s="95">
        <f t="shared" si="0"/>
        <v>0</v>
      </c>
      <c r="E29" s="217"/>
      <c r="F29" s="97"/>
    </row>
    <row r="30" ht="22.5" customHeight="1" spans="1:6">
      <c r="A30" s="93" t="s">
        <v>112</v>
      </c>
      <c r="B30" s="219"/>
      <c r="C30" s="186"/>
      <c r="D30" s="95" t="e">
        <f t="shared" si="0"/>
        <v>#DIV/0!</v>
      </c>
      <c r="E30" s="217"/>
      <c r="F30" s="97"/>
    </row>
    <row r="31" s="97" customFormat="1" ht="22.5" customHeight="1" spans="1:5">
      <c r="A31" s="93" t="s">
        <v>113</v>
      </c>
      <c r="B31" s="219">
        <v>8750</v>
      </c>
      <c r="C31" s="186"/>
      <c r="D31" s="95">
        <f t="shared" si="0"/>
        <v>-100</v>
      </c>
      <c r="E31" s="217"/>
    </row>
    <row r="32" ht="22.5" customHeight="1" spans="1:6">
      <c r="A32" s="98" t="s">
        <v>114</v>
      </c>
      <c r="B32" s="219"/>
      <c r="C32" s="186"/>
      <c r="D32" s="95"/>
      <c r="E32" s="217"/>
      <c r="F32" s="97"/>
    </row>
    <row r="33" ht="21" customHeight="1" spans="1:6">
      <c r="A33" s="223" t="s">
        <v>115</v>
      </c>
      <c r="B33" s="224">
        <f>SUM(B27:B28)</f>
        <v>57378</v>
      </c>
      <c r="C33" s="224">
        <f>SUM(C27:C28)</f>
        <v>59012</v>
      </c>
      <c r="D33" s="108">
        <f t="shared" si="0"/>
        <v>2.84778137962285</v>
      </c>
      <c r="E33" s="217"/>
      <c r="F33" s="97"/>
    </row>
    <row r="34" ht="21" customHeight="1" spans="2:6">
      <c r="B34" s="225"/>
      <c r="C34" s="208"/>
      <c r="D34" s="97"/>
      <c r="E34" s="97"/>
      <c r="F34" s="97"/>
    </row>
    <row r="35" ht="21" customHeight="1" spans="3:6">
      <c r="C35" s="97"/>
      <c r="D35" s="97"/>
      <c r="E35" s="97"/>
      <c r="F35" s="97"/>
    </row>
  </sheetData>
  <mergeCells count="2">
    <mergeCell ref="A1:D1"/>
    <mergeCell ref="C2:D2"/>
  </mergeCells>
  <pageMargins left="0.904166666666667" right="0.747916666666667" top="0.588888888888889" bottom="0.579166666666667" header="0.511805555555556" footer="0.511805555555556"/>
  <pageSetup paperSize="9" scale="90" firstPageNumber="10" orientation="portrait" useFirstPageNumber="1"/>
  <headerFooter alignWithMargins="0">
    <oddFooter>&amp;C14</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7"/>
  <sheetViews>
    <sheetView workbookViewId="0">
      <selection activeCell="B27" sqref="B27"/>
    </sheetView>
  </sheetViews>
  <sheetFormatPr defaultColWidth="9" defaultRowHeight="14.25" outlineLevelCol="5"/>
  <cols>
    <col min="1" max="1" width="33.6" customWidth="1"/>
    <col min="2" max="4" width="15" customWidth="1"/>
    <col min="8" max="8" width="10.4" customWidth="1"/>
    <col min="9" max="9" width="9.7" customWidth="1"/>
  </cols>
  <sheetData>
    <row r="1" customFormat="1" ht="21" customHeight="1" spans="1:4">
      <c r="A1" s="85" t="s">
        <v>116</v>
      </c>
      <c r="B1" s="85"/>
      <c r="C1" s="85"/>
      <c r="D1" s="85"/>
    </row>
    <row r="2" customFormat="1" ht="16.5" customHeight="1" spans="1:4">
      <c r="A2" s="171" t="s">
        <v>117</v>
      </c>
      <c r="B2" s="86"/>
      <c r="C2" s="88" t="s">
        <v>48</v>
      </c>
      <c r="D2" s="88"/>
    </row>
    <row r="3" customFormat="1" ht="36.75" customHeight="1" spans="1:5">
      <c r="A3" s="89" t="s">
        <v>49</v>
      </c>
      <c r="B3" s="216" t="s">
        <v>50</v>
      </c>
      <c r="C3" s="216" t="s">
        <v>51</v>
      </c>
      <c r="D3" s="91" t="s">
        <v>52</v>
      </c>
      <c r="E3" s="92"/>
    </row>
    <row r="4" customFormat="1" ht="21.75" customHeight="1" spans="1:6">
      <c r="A4" s="92" t="s">
        <v>53</v>
      </c>
      <c r="B4" s="226">
        <f>SUM(B5:B18)</f>
        <v>11000</v>
      </c>
      <c r="C4" s="226">
        <f>SUM(C5:C18)</f>
        <v>12100</v>
      </c>
      <c r="D4" s="95">
        <f t="shared" ref="D4:D16" si="0">(C4/B4-1)*100</f>
        <v>10</v>
      </c>
      <c r="E4" s="99"/>
      <c r="F4" s="97"/>
    </row>
    <row r="5" customFormat="1" ht="21.75" customHeight="1" spans="1:6">
      <c r="A5" s="99" t="s">
        <v>54</v>
      </c>
      <c r="B5" s="177">
        <v>5110</v>
      </c>
      <c r="C5" s="177">
        <v>5621</v>
      </c>
      <c r="D5" s="95">
        <f t="shared" si="0"/>
        <v>10</v>
      </c>
      <c r="E5" s="99"/>
      <c r="F5" s="97"/>
    </row>
    <row r="6" customFormat="1" ht="21.75" customHeight="1" spans="1:6">
      <c r="A6" s="99" t="s">
        <v>55</v>
      </c>
      <c r="B6" s="177">
        <v>1730</v>
      </c>
      <c r="C6" s="177">
        <v>1903</v>
      </c>
      <c r="D6" s="95"/>
      <c r="E6" s="99"/>
      <c r="F6" s="97"/>
    </row>
    <row r="7" customFormat="1" ht="21.75" customHeight="1" spans="1:6">
      <c r="A7" s="99" t="s">
        <v>56</v>
      </c>
      <c r="B7" s="177">
        <v>2125</v>
      </c>
      <c r="C7" s="177">
        <v>2337</v>
      </c>
      <c r="D7" s="95">
        <f t="shared" si="0"/>
        <v>9.9764705882353</v>
      </c>
      <c r="E7" s="99"/>
      <c r="F7" s="97"/>
    </row>
    <row r="8" customFormat="1" ht="21.75" customHeight="1" spans="1:6">
      <c r="A8" s="99" t="s">
        <v>57</v>
      </c>
      <c r="B8" s="177">
        <v>25</v>
      </c>
      <c r="C8" s="177">
        <v>28</v>
      </c>
      <c r="D8" s="95">
        <f t="shared" si="0"/>
        <v>12</v>
      </c>
      <c r="E8" s="99"/>
      <c r="F8" s="97"/>
    </row>
    <row r="9" customFormat="1" ht="21.75" customHeight="1" spans="1:6">
      <c r="A9" s="99" t="s">
        <v>58</v>
      </c>
      <c r="B9" s="177">
        <v>700</v>
      </c>
      <c r="C9" s="177">
        <v>770</v>
      </c>
      <c r="D9" s="95">
        <f t="shared" si="0"/>
        <v>10</v>
      </c>
      <c r="E9" s="99"/>
      <c r="F9" s="97"/>
    </row>
    <row r="10" customFormat="1" ht="21.75" customHeight="1" spans="1:6">
      <c r="A10" s="99" t="s">
        <v>59</v>
      </c>
      <c r="B10" s="177">
        <v>400</v>
      </c>
      <c r="C10" s="177">
        <v>440</v>
      </c>
      <c r="D10" s="95">
        <f t="shared" si="0"/>
        <v>10</v>
      </c>
      <c r="E10" s="99"/>
      <c r="F10" s="97"/>
    </row>
    <row r="11" customFormat="1" ht="21.75" customHeight="1" spans="1:6">
      <c r="A11" s="99" t="s">
        <v>60</v>
      </c>
      <c r="B11" s="177">
        <v>200</v>
      </c>
      <c r="C11" s="177">
        <v>220</v>
      </c>
      <c r="D11" s="95">
        <f t="shared" si="0"/>
        <v>10</v>
      </c>
      <c r="E11" s="99"/>
      <c r="F11" s="97"/>
    </row>
    <row r="12" customFormat="1" ht="21.75" customHeight="1" spans="1:6">
      <c r="A12" s="99" t="s">
        <v>61</v>
      </c>
      <c r="B12" s="177">
        <v>260</v>
      </c>
      <c r="C12" s="177">
        <v>286</v>
      </c>
      <c r="D12" s="95">
        <f t="shared" si="0"/>
        <v>10</v>
      </c>
      <c r="E12" s="99"/>
      <c r="F12" s="97"/>
    </row>
    <row r="13" customFormat="1" ht="21.75" customHeight="1" spans="1:6">
      <c r="A13" s="99" t="s">
        <v>62</v>
      </c>
      <c r="B13" s="177">
        <v>20</v>
      </c>
      <c r="C13" s="177">
        <v>22</v>
      </c>
      <c r="D13" s="95">
        <f t="shared" si="0"/>
        <v>10</v>
      </c>
      <c r="E13" s="99"/>
      <c r="F13" s="97"/>
    </row>
    <row r="14" customFormat="1" ht="21.75" customHeight="1" spans="1:6">
      <c r="A14" s="99" t="s">
        <v>63</v>
      </c>
      <c r="B14" s="177">
        <v>130</v>
      </c>
      <c r="C14" s="177">
        <v>143</v>
      </c>
      <c r="D14" s="95">
        <f t="shared" si="0"/>
        <v>10</v>
      </c>
      <c r="E14" s="99"/>
      <c r="F14" s="97"/>
    </row>
    <row r="15" customFormat="1" ht="21.75" customHeight="1" spans="1:6">
      <c r="A15" s="99" t="s">
        <v>64</v>
      </c>
      <c r="B15" s="177">
        <v>100</v>
      </c>
      <c r="C15" s="177">
        <v>110</v>
      </c>
      <c r="D15" s="95">
        <f t="shared" si="0"/>
        <v>10</v>
      </c>
      <c r="E15" s="99"/>
      <c r="F15" s="97"/>
    </row>
    <row r="16" customFormat="1" ht="21.75" customHeight="1" spans="1:6">
      <c r="A16" s="99" t="s">
        <v>65</v>
      </c>
      <c r="B16" s="177">
        <v>200</v>
      </c>
      <c r="C16" s="177">
        <v>220</v>
      </c>
      <c r="D16" s="95">
        <f t="shared" si="0"/>
        <v>10</v>
      </c>
      <c r="E16" s="99"/>
      <c r="F16" s="97"/>
    </row>
    <row r="17" customFormat="1" ht="21.75" customHeight="1" spans="1:6">
      <c r="A17" s="227" t="s">
        <v>66</v>
      </c>
      <c r="B17" s="177"/>
      <c r="C17" s="177"/>
      <c r="D17" s="95">
        <v>0</v>
      </c>
      <c r="E17" s="99"/>
      <c r="F17" s="97"/>
    </row>
    <row r="18" customFormat="1" ht="21.75" customHeight="1" spans="1:6">
      <c r="A18" s="227" t="s">
        <v>67</v>
      </c>
      <c r="B18" s="177"/>
      <c r="C18" s="177"/>
      <c r="D18" s="95"/>
      <c r="E18" s="99"/>
      <c r="F18" s="97"/>
    </row>
    <row r="19" customFormat="1" ht="21.75" customHeight="1" spans="1:6">
      <c r="A19" s="92" t="s">
        <v>68</v>
      </c>
      <c r="B19" s="226">
        <f>SUM(B20:B26)</f>
        <v>4814</v>
      </c>
      <c r="C19" s="226">
        <f>SUM(C20:C26)</f>
        <v>5295</v>
      </c>
      <c r="D19" s="95">
        <f t="shared" ref="D19:D22" si="1">(C19/B19-1)*100</f>
        <v>9.99169090153718</v>
      </c>
      <c r="E19" s="99"/>
      <c r="F19" s="97"/>
    </row>
    <row r="20" customFormat="1" ht="21.75" customHeight="1" spans="1:6">
      <c r="A20" s="92" t="s">
        <v>69</v>
      </c>
      <c r="B20" s="177">
        <v>800</v>
      </c>
      <c r="C20" s="177">
        <v>880</v>
      </c>
      <c r="D20" s="95">
        <f t="shared" si="1"/>
        <v>10</v>
      </c>
      <c r="E20" s="99"/>
      <c r="F20" s="97"/>
    </row>
    <row r="21" customFormat="1" ht="21.75" customHeight="1" spans="1:6">
      <c r="A21" s="92" t="s">
        <v>70</v>
      </c>
      <c r="B21" s="177">
        <v>1803</v>
      </c>
      <c r="C21" s="177">
        <v>1983</v>
      </c>
      <c r="D21" s="95">
        <f t="shared" si="1"/>
        <v>9.98336106489184</v>
      </c>
      <c r="E21" s="99"/>
      <c r="F21" s="97"/>
    </row>
    <row r="22" customFormat="1" ht="21.75" customHeight="1" spans="1:6">
      <c r="A22" s="92" t="s">
        <v>71</v>
      </c>
      <c r="B22" s="177">
        <v>674</v>
      </c>
      <c r="C22" s="177">
        <v>741</v>
      </c>
      <c r="D22" s="95">
        <f t="shared" si="1"/>
        <v>9.9406528189911</v>
      </c>
      <c r="E22" s="99"/>
      <c r="F22" s="97"/>
    </row>
    <row r="23" customFormat="1" ht="21.75" customHeight="1" spans="1:6">
      <c r="A23" s="92" t="s">
        <v>72</v>
      </c>
      <c r="B23" s="177"/>
      <c r="C23" s="177"/>
      <c r="D23" s="95"/>
      <c r="E23" s="99"/>
      <c r="F23" s="97"/>
    </row>
    <row r="24" customFormat="1" ht="21.75" customHeight="1" spans="1:6">
      <c r="A24" s="92" t="s">
        <v>73</v>
      </c>
      <c r="B24" s="177">
        <v>1500</v>
      </c>
      <c r="C24" s="177">
        <v>1650</v>
      </c>
      <c r="D24" s="95">
        <f t="shared" ref="D24:D29" si="2">(C24/B24-1)*100</f>
        <v>10</v>
      </c>
      <c r="E24" s="99"/>
      <c r="F24" s="97"/>
    </row>
    <row r="25" customFormat="1" ht="21.75" customHeight="1" spans="1:6">
      <c r="A25" s="105" t="s">
        <v>74</v>
      </c>
      <c r="B25" s="177">
        <v>37</v>
      </c>
      <c r="C25" s="177">
        <v>41</v>
      </c>
      <c r="D25" s="95">
        <f t="shared" si="2"/>
        <v>10.8108108108108</v>
      </c>
      <c r="E25" s="99"/>
      <c r="F25" s="97"/>
    </row>
    <row r="26" customFormat="1" ht="21.75" customHeight="1" spans="1:6">
      <c r="A26" s="92" t="s">
        <v>75</v>
      </c>
      <c r="B26" s="177"/>
      <c r="C26" s="177"/>
      <c r="D26" s="95"/>
      <c r="E26" s="99"/>
      <c r="F26" s="97"/>
    </row>
    <row r="27" customFormat="1" ht="21.75" customHeight="1" spans="1:6">
      <c r="A27" s="187" t="s">
        <v>76</v>
      </c>
      <c r="B27" s="228">
        <f>SUM(B4,B19)</f>
        <v>15814</v>
      </c>
      <c r="C27" s="228">
        <f>SUM(C4,C19)</f>
        <v>17395</v>
      </c>
      <c r="D27" s="189">
        <f t="shared" si="2"/>
        <v>9.99747059567473</v>
      </c>
      <c r="E27" s="99"/>
      <c r="F27" s="97"/>
    </row>
    <row r="28" customFormat="1" ht="21.75" customHeight="1" spans="1:6">
      <c r="A28" s="178" t="s">
        <v>77</v>
      </c>
      <c r="B28" s="229">
        <f>SUM(B29:B33)</f>
        <v>41564</v>
      </c>
      <c r="C28" s="229">
        <f>SUM(C29:C33)</f>
        <v>41617</v>
      </c>
      <c r="D28" s="189">
        <f t="shared" si="2"/>
        <v>0.12751419497643</v>
      </c>
      <c r="E28" s="99"/>
      <c r="F28" s="97"/>
    </row>
    <row r="29" customFormat="1" ht="21.75" customHeight="1" spans="1:6">
      <c r="A29" s="105" t="s">
        <v>78</v>
      </c>
      <c r="B29" s="177">
        <v>35501</v>
      </c>
      <c r="C29" s="177">
        <f>284+33000+4199</f>
        <v>37483</v>
      </c>
      <c r="D29" s="95">
        <f t="shared" si="2"/>
        <v>5.58294132559647</v>
      </c>
      <c r="E29" s="99"/>
      <c r="F29" s="97"/>
    </row>
    <row r="30" customFormat="1" ht="21.75" customHeight="1" spans="1:6">
      <c r="A30" s="105" t="s">
        <v>79</v>
      </c>
      <c r="B30" s="177"/>
      <c r="C30" s="177"/>
      <c r="D30" s="95"/>
      <c r="E30" s="99"/>
      <c r="F30" s="97"/>
    </row>
    <row r="31" customFormat="1" ht="21.75" customHeight="1" spans="1:6">
      <c r="A31" s="105" t="s">
        <v>80</v>
      </c>
      <c r="B31" s="177">
        <v>58</v>
      </c>
      <c r="C31" s="177">
        <v>134</v>
      </c>
      <c r="D31" s="95">
        <f t="shared" ref="D31:D34" si="3">(C31/B31-1)*100</f>
        <v>131.034482758621</v>
      </c>
      <c r="E31" s="99"/>
      <c r="F31" s="97"/>
    </row>
    <row r="32" customFormat="1" ht="21.75" customHeight="1" spans="1:6">
      <c r="A32" s="105" t="s">
        <v>81</v>
      </c>
      <c r="B32" s="177">
        <v>5</v>
      </c>
      <c r="C32" s="177"/>
      <c r="D32" s="95">
        <f t="shared" si="3"/>
        <v>-100</v>
      </c>
      <c r="E32" s="99"/>
      <c r="F32" s="97"/>
    </row>
    <row r="33" s="97" customFormat="1" ht="21.75" customHeight="1" spans="1:5">
      <c r="A33" s="230" t="s">
        <v>82</v>
      </c>
      <c r="B33" s="231">
        <v>6000</v>
      </c>
      <c r="C33" s="231">
        <v>4000</v>
      </c>
      <c r="D33" s="95">
        <f t="shared" si="3"/>
        <v>-33.3333333333333</v>
      </c>
      <c r="E33" s="99"/>
    </row>
    <row r="34" customFormat="1" ht="21.75" customHeight="1" spans="1:6">
      <c r="A34" s="106" t="s">
        <v>83</v>
      </c>
      <c r="B34" s="232">
        <f>SUM(B27:B28)</f>
        <v>57378</v>
      </c>
      <c r="C34" s="232">
        <f>SUM(C27:C28)</f>
        <v>59012</v>
      </c>
      <c r="D34" s="233">
        <f t="shared" si="3"/>
        <v>2.84778137962285</v>
      </c>
      <c r="E34" s="99"/>
      <c r="F34" s="97"/>
    </row>
    <row r="35" customFormat="1" ht="21" customHeight="1"/>
    <row r="36" customFormat="1" ht="21" customHeight="1"/>
    <row r="37" customFormat="1" ht="21" customHeight="1"/>
  </sheetData>
  <mergeCells count="2">
    <mergeCell ref="A1:D1"/>
    <mergeCell ref="C2:D2"/>
  </mergeCells>
  <pageMargins left="0.75" right="0.75" top="1" bottom="1" header="0.5" footer="0.5"/>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5"/>
  <sheetViews>
    <sheetView workbookViewId="0">
      <selection activeCell="B27" sqref="B27"/>
    </sheetView>
  </sheetViews>
  <sheetFormatPr defaultColWidth="9" defaultRowHeight="14.25" outlineLevelCol="5"/>
  <cols>
    <col min="1" max="1" width="33" customWidth="1"/>
    <col min="2" max="4" width="15" customWidth="1"/>
    <col min="5" max="5" width="12.2" customWidth="1"/>
  </cols>
  <sheetData>
    <row r="1" customFormat="1" ht="26.25" customHeight="1" spans="1:4">
      <c r="A1" s="85" t="s">
        <v>118</v>
      </c>
      <c r="B1" s="85"/>
      <c r="C1" s="85"/>
      <c r="D1" s="85"/>
    </row>
    <row r="2" customFormat="1" ht="26.25" customHeight="1" spans="1:4">
      <c r="A2" s="171" t="s">
        <v>119</v>
      </c>
      <c r="B2" s="86"/>
      <c r="C2" s="88" t="s">
        <v>48</v>
      </c>
      <c r="D2" s="88"/>
    </row>
    <row r="3" ht="52.5" customHeight="1" spans="1:5">
      <c r="A3" s="89" t="s">
        <v>49</v>
      </c>
      <c r="B3" s="216" t="s">
        <v>50</v>
      </c>
      <c r="C3" s="216" t="s">
        <v>51</v>
      </c>
      <c r="D3" s="91" t="s">
        <v>52</v>
      </c>
      <c r="E3" s="92"/>
    </row>
    <row r="4" ht="22.5" customHeight="1" spans="1:6">
      <c r="A4" s="149" t="s">
        <v>86</v>
      </c>
      <c r="B4" s="177">
        <v>12489</v>
      </c>
      <c r="C4" s="177">
        <v>16029</v>
      </c>
      <c r="D4" s="95">
        <f t="shared" ref="D4:D23" si="0">(C4/B4-1)*100</f>
        <v>28.3449435503243</v>
      </c>
      <c r="E4" s="217"/>
      <c r="F4" s="97"/>
    </row>
    <row r="5" ht="22.5" customHeight="1" spans="1:6">
      <c r="A5" s="149" t="s">
        <v>87</v>
      </c>
      <c r="B5" s="177"/>
      <c r="C5" s="177"/>
      <c r="D5" s="95"/>
      <c r="E5" s="217"/>
      <c r="F5" s="97"/>
    </row>
    <row r="6" ht="22.5" customHeight="1" spans="1:6">
      <c r="A6" s="149" t="s">
        <v>88</v>
      </c>
      <c r="B6" s="177">
        <v>51</v>
      </c>
      <c r="C6" s="177">
        <v>37</v>
      </c>
      <c r="D6" s="95">
        <f t="shared" si="0"/>
        <v>-27.4509803921569</v>
      </c>
      <c r="E6" s="217"/>
      <c r="F6" s="97"/>
    </row>
    <row r="7" ht="22.5" customHeight="1" spans="1:6">
      <c r="A7" s="149" t="s">
        <v>89</v>
      </c>
      <c r="B7" s="177">
        <v>10066</v>
      </c>
      <c r="C7" s="177">
        <v>8834</v>
      </c>
      <c r="D7" s="95">
        <f t="shared" si="0"/>
        <v>-12.2392211404729</v>
      </c>
      <c r="E7" s="217"/>
      <c r="F7" s="97"/>
    </row>
    <row r="8" ht="22.5" customHeight="1" spans="1:6">
      <c r="A8" s="149" t="s">
        <v>90</v>
      </c>
      <c r="B8" s="177">
        <v>4783</v>
      </c>
      <c r="C8" s="177">
        <v>6300</v>
      </c>
      <c r="D8" s="95">
        <f t="shared" si="0"/>
        <v>31.7164959230609</v>
      </c>
      <c r="E8" s="217"/>
      <c r="F8" s="97"/>
    </row>
    <row r="9" ht="22.5" customHeight="1" spans="1:6">
      <c r="A9" s="149" t="s">
        <v>91</v>
      </c>
      <c r="B9" s="177">
        <v>193</v>
      </c>
      <c r="C9" s="177">
        <v>159</v>
      </c>
      <c r="D9" s="95">
        <f t="shared" si="0"/>
        <v>-17.6165803108808</v>
      </c>
      <c r="E9" s="217"/>
      <c r="F9" s="97"/>
    </row>
    <row r="10" ht="22.5" customHeight="1" spans="1:6">
      <c r="A10" s="141" t="s">
        <v>92</v>
      </c>
      <c r="B10" s="177">
        <v>471</v>
      </c>
      <c r="C10" s="177">
        <v>2339</v>
      </c>
      <c r="D10" s="95">
        <f t="shared" si="0"/>
        <v>396.602972399151</v>
      </c>
      <c r="E10" s="217"/>
      <c r="F10" s="97"/>
    </row>
    <row r="11" ht="22.5" customHeight="1" spans="1:6">
      <c r="A11" s="149" t="s">
        <v>93</v>
      </c>
      <c r="B11" s="177">
        <v>5525</v>
      </c>
      <c r="C11" s="177">
        <v>6780</v>
      </c>
      <c r="D11" s="95">
        <f t="shared" si="0"/>
        <v>22.7149321266968</v>
      </c>
      <c r="E11" s="217"/>
      <c r="F11" s="97"/>
    </row>
    <row r="12" ht="22.5" customHeight="1" spans="1:6">
      <c r="A12" s="141" t="s">
        <v>94</v>
      </c>
      <c r="B12" s="177">
        <v>4223</v>
      </c>
      <c r="C12" s="177">
        <v>2621</v>
      </c>
      <c r="D12" s="95">
        <f t="shared" si="0"/>
        <v>-37.9351172152498</v>
      </c>
      <c r="E12" s="217"/>
      <c r="F12" s="97"/>
    </row>
    <row r="13" ht="22.5" customHeight="1" spans="1:6">
      <c r="A13" s="149" t="s">
        <v>95</v>
      </c>
      <c r="B13" s="177">
        <v>528</v>
      </c>
      <c r="C13" s="177">
        <v>167</v>
      </c>
      <c r="D13" s="95">
        <f t="shared" si="0"/>
        <v>-68.3712121212121</v>
      </c>
      <c r="E13" s="217"/>
      <c r="F13" s="97"/>
    </row>
    <row r="14" ht="22.5" customHeight="1" spans="1:6">
      <c r="A14" s="149" t="s">
        <v>96</v>
      </c>
      <c r="B14" s="177">
        <v>4208</v>
      </c>
      <c r="C14" s="218">
        <v>6020</v>
      </c>
      <c r="D14" s="95">
        <f t="shared" si="0"/>
        <v>43.0608365019011</v>
      </c>
      <c r="E14" s="217"/>
      <c r="F14" s="97"/>
    </row>
    <row r="15" ht="22.5" customHeight="1" spans="1:6">
      <c r="A15" s="149" t="s">
        <v>97</v>
      </c>
      <c r="B15" s="177">
        <v>2541</v>
      </c>
      <c r="C15" s="177">
        <v>2752</v>
      </c>
      <c r="D15" s="95">
        <f t="shared" si="0"/>
        <v>8.30381739472648</v>
      </c>
      <c r="E15" s="217"/>
      <c r="F15" s="97"/>
    </row>
    <row r="16" ht="22.5" customHeight="1" spans="1:6">
      <c r="A16" s="149" t="s">
        <v>98</v>
      </c>
      <c r="B16" s="177">
        <v>148</v>
      </c>
      <c r="C16" s="177">
        <v>114</v>
      </c>
      <c r="D16" s="95">
        <f t="shared" si="0"/>
        <v>-22.972972972973</v>
      </c>
      <c r="E16" s="217"/>
      <c r="F16" s="97"/>
    </row>
    <row r="17" ht="22.5" customHeight="1" spans="1:6">
      <c r="A17" s="141" t="s">
        <v>99</v>
      </c>
      <c r="B17" s="177">
        <v>153</v>
      </c>
      <c r="C17" s="177">
        <v>3166</v>
      </c>
      <c r="D17" s="95">
        <f t="shared" si="0"/>
        <v>1969.28104575163</v>
      </c>
      <c r="E17" s="217"/>
      <c r="F17" s="97"/>
    </row>
    <row r="18" ht="22.5" customHeight="1" spans="1:6">
      <c r="A18" s="149" t="s">
        <v>100</v>
      </c>
      <c r="B18" s="177">
        <v>0</v>
      </c>
      <c r="C18" s="177">
        <v>0</v>
      </c>
      <c r="D18" s="95" t="e">
        <f t="shared" si="0"/>
        <v>#DIV/0!</v>
      </c>
      <c r="E18" s="217"/>
      <c r="F18" s="97"/>
    </row>
    <row r="19" ht="22.5" customHeight="1" spans="1:6">
      <c r="A19" s="149" t="s">
        <v>101</v>
      </c>
      <c r="B19" s="177">
        <v>3</v>
      </c>
      <c r="C19" s="177">
        <v>0</v>
      </c>
      <c r="D19" s="95">
        <f t="shared" si="0"/>
        <v>-100</v>
      </c>
      <c r="E19" s="217"/>
      <c r="F19" s="97"/>
    </row>
    <row r="20" ht="22.5" customHeight="1" spans="1:6">
      <c r="A20" s="141" t="s">
        <v>102</v>
      </c>
      <c r="B20" s="177">
        <v>46</v>
      </c>
      <c r="C20" s="177">
        <v>110</v>
      </c>
      <c r="D20" s="95">
        <f t="shared" si="0"/>
        <v>139.130434782609</v>
      </c>
      <c r="E20" s="217"/>
      <c r="F20" s="97"/>
    </row>
    <row r="21" ht="22.5" customHeight="1" spans="1:6">
      <c r="A21" s="181" t="s">
        <v>103</v>
      </c>
      <c r="B21" s="186">
        <v>45</v>
      </c>
      <c r="C21" s="177">
        <v>96</v>
      </c>
      <c r="D21" s="95">
        <f t="shared" si="0"/>
        <v>113.333333333333</v>
      </c>
      <c r="E21" s="217"/>
      <c r="F21" s="97"/>
    </row>
    <row r="22" ht="22.5" customHeight="1" spans="1:6">
      <c r="A22" s="181" t="s">
        <v>104</v>
      </c>
      <c r="B22" s="219">
        <v>0</v>
      </c>
      <c r="C22" s="186"/>
      <c r="D22" s="95" t="e">
        <f t="shared" si="0"/>
        <v>#DIV/0!</v>
      </c>
      <c r="E22" s="217"/>
      <c r="F22" s="97"/>
    </row>
    <row r="23" ht="22.5" customHeight="1" spans="1:6">
      <c r="A23" s="220" t="s">
        <v>105</v>
      </c>
      <c r="B23" s="219">
        <v>723</v>
      </c>
      <c r="C23" s="186">
        <v>666</v>
      </c>
      <c r="D23" s="95">
        <f t="shared" si="0"/>
        <v>-7.8838174273859</v>
      </c>
      <c r="E23" s="217"/>
      <c r="F23" s="97"/>
    </row>
    <row r="24" ht="22.5" customHeight="1" spans="1:6">
      <c r="A24" s="220" t="s">
        <v>106</v>
      </c>
      <c r="B24" s="219">
        <v>500</v>
      </c>
      <c r="C24" s="186">
        <v>600</v>
      </c>
      <c r="D24" s="95"/>
      <c r="E24" s="217"/>
      <c r="F24" s="97"/>
    </row>
    <row r="25" ht="22.5" customHeight="1" spans="1:6">
      <c r="A25" s="220" t="s">
        <v>107</v>
      </c>
      <c r="B25" s="219">
        <v>8</v>
      </c>
      <c r="C25" s="186">
        <v>40</v>
      </c>
      <c r="D25" s="95">
        <f t="shared" ref="D25:D31" si="1">(C25/B25-1)*100</f>
        <v>400</v>
      </c>
      <c r="E25" s="217"/>
      <c r="F25" s="97"/>
    </row>
    <row r="26" ht="22.5" customHeight="1" spans="1:6">
      <c r="A26" s="220" t="s">
        <v>108</v>
      </c>
      <c r="B26" s="219">
        <v>1308</v>
      </c>
      <c r="C26" s="221">
        <v>1566</v>
      </c>
      <c r="D26" s="95">
        <f t="shared" si="1"/>
        <v>19.7247706422018</v>
      </c>
      <c r="E26" s="217"/>
      <c r="F26" s="97"/>
    </row>
    <row r="27" ht="22.5" customHeight="1" spans="1:6">
      <c r="A27" s="187" t="s">
        <v>109</v>
      </c>
      <c r="B27" s="222">
        <f>SUM(B4:B26)</f>
        <v>48012</v>
      </c>
      <c r="C27" s="222">
        <f>SUM(C4:C26)</f>
        <v>58396</v>
      </c>
      <c r="D27" s="189">
        <f t="shared" si="1"/>
        <v>21.6279263517454</v>
      </c>
      <c r="E27" s="217"/>
      <c r="F27" s="97"/>
    </row>
    <row r="28" ht="22.5" customHeight="1" spans="1:6">
      <c r="A28" s="178" t="s">
        <v>110</v>
      </c>
      <c r="B28" s="222">
        <f>SUM(B29:B32)</f>
        <v>9366</v>
      </c>
      <c r="C28" s="222">
        <f>SUM(C29:C32)</f>
        <v>616</v>
      </c>
      <c r="D28" s="189">
        <f t="shared" si="1"/>
        <v>-93.423019431988</v>
      </c>
      <c r="E28" s="217"/>
      <c r="F28" s="97"/>
    </row>
    <row r="29" ht="22.5" customHeight="1" spans="1:6">
      <c r="A29" s="98" t="s">
        <v>111</v>
      </c>
      <c r="B29" s="219">
        <v>616</v>
      </c>
      <c r="C29" s="186">
        <v>616</v>
      </c>
      <c r="D29" s="95">
        <f t="shared" si="1"/>
        <v>0</v>
      </c>
      <c r="E29" s="217"/>
      <c r="F29" s="97"/>
    </row>
    <row r="30" ht="22.5" customHeight="1" spans="1:6">
      <c r="A30" s="93" t="s">
        <v>112</v>
      </c>
      <c r="B30" s="219"/>
      <c r="C30" s="186"/>
      <c r="D30" s="95" t="e">
        <f t="shared" si="1"/>
        <v>#DIV/0!</v>
      </c>
      <c r="E30" s="217"/>
      <c r="F30" s="97"/>
    </row>
    <row r="31" s="97" customFormat="1" ht="22.5" customHeight="1" spans="1:5">
      <c r="A31" s="93" t="s">
        <v>113</v>
      </c>
      <c r="B31" s="219">
        <v>8750</v>
      </c>
      <c r="C31" s="186"/>
      <c r="D31" s="95">
        <f t="shared" si="1"/>
        <v>-100</v>
      </c>
      <c r="E31" s="217"/>
    </row>
    <row r="32" ht="22.5" customHeight="1" spans="1:6">
      <c r="A32" s="98" t="s">
        <v>114</v>
      </c>
      <c r="B32" s="219"/>
      <c r="C32" s="186"/>
      <c r="D32" s="95"/>
      <c r="E32" s="217"/>
      <c r="F32" s="97"/>
    </row>
    <row r="33" ht="21" customHeight="1" spans="1:6">
      <c r="A33" s="223" t="s">
        <v>115</v>
      </c>
      <c r="B33" s="224">
        <f>SUM(B27:B28)</f>
        <v>57378</v>
      </c>
      <c r="C33" s="224">
        <f>SUM(C27:C28)</f>
        <v>59012</v>
      </c>
      <c r="D33" s="108">
        <f>(C33/B33-1)*100</f>
        <v>2.84778137962285</v>
      </c>
      <c r="E33" s="217"/>
      <c r="F33" s="97"/>
    </row>
    <row r="34" ht="21" customHeight="1" spans="2:6">
      <c r="B34" s="225"/>
      <c r="C34" s="208"/>
      <c r="D34" s="97"/>
      <c r="E34" s="97"/>
      <c r="F34" s="97"/>
    </row>
    <row r="35" ht="21" customHeight="1" spans="3:6">
      <c r="C35" s="97"/>
      <c r="D35" s="97"/>
      <c r="E35" s="97"/>
      <c r="F35" s="97"/>
    </row>
  </sheetData>
  <mergeCells count="2">
    <mergeCell ref="A1:D1"/>
    <mergeCell ref="C2:D2"/>
  </mergeCells>
  <pageMargins left="0.75" right="0.75" top="1" bottom="1" header="0.5" footer="0.5"/>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2"/>
  <sheetViews>
    <sheetView workbookViewId="0">
      <selection activeCell="B27" sqref="B27"/>
    </sheetView>
  </sheetViews>
  <sheetFormatPr defaultColWidth="9" defaultRowHeight="14.25"/>
  <cols>
    <col min="1" max="1" width="9" style="198"/>
    <col min="2" max="2" width="32.4" style="198" customWidth="1"/>
    <col min="3" max="3" width="14.5333333333333" style="198" customWidth="1"/>
    <col min="4" max="5" width="16.1" style="199" customWidth="1"/>
    <col min="6" max="6" width="9" style="198"/>
    <col min="7" max="7" width="9.7" style="198" customWidth="1"/>
    <col min="8" max="16384" width="9" style="198"/>
  </cols>
  <sheetData>
    <row r="1" ht="26.25" customHeight="1" spans="2:5">
      <c r="B1" s="200" t="s">
        <v>120</v>
      </c>
      <c r="C1" s="200"/>
      <c r="D1" s="200"/>
      <c r="E1" s="200"/>
    </row>
    <row r="2" ht="16.5" customHeight="1" spans="1:5">
      <c r="A2" s="198" t="s">
        <v>121</v>
      </c>
      <c r="B2" s="201"/>
      <c r="C2" s="201"/>
      <c r="D2" s="202"/>
      <c r="E2" s="202" t="s">
        <v>48</v>
      </c>
    </row>
    <row r="3" ht="36.75" customHeight="1" spans="1:5">
      <c r="A3" s="203" t="s">
        <v>122</v>
      </c>
      <c r="B3" s="41" t="s">
        <v>123</v>
      </c>
      <c r="C3" s="41" t="s">
        <v>50</v>
      </c>
      <c r="D3" s="204" t="s">
        <v>51</v>
      </c>
      <c r="E3" s="204" t="s">
        <v>124</v>
      </c>
    </row>
    <row r="4" ht="27.75" customHeight="1" spans="1:9">
      <c r="A4" s="205">
        <v>501</v>
      </c>
      <c r="B4" s="205" t="s">
        <v>125</v>
      </c>
      <c r="C4" s="206">
        <f>SUM(C5:C8)</f>
        <v>9144</v>
      </c>
      <c r="D4" s="206">
        <f>SUM(D5:D8)</f>
        <v>10687</v>
      </c>
      <c r="E4" s="207">
        <f t="shared" ref="E4:E22" si="0">(D4-C4)/C4</f>
        <v>0.168744531933508</v>
      </c>
      <c r="F4" s="1"/>
      <c r="G4" s="208"/>
      <c r="H4" s="209"/>
      <c r="I4" s="209"/>
    </row>
    <row r="5" ht="27.75" customHeight="1" spans="1:10">
      <c r="A5" s="205">
        <v>50101</v>
      </c>
      <c r="B5" s="205" t="s">
        <v>126</v>
      </c>
      <c r="C5" s="206">
        <v>6737</v>
      </c>
      <c r="D5" s="206">
        <v>7815</v>
      </c>
      <c r="E5" s="207">
        <f t="shared" si="0"/>
        <v>0.160011874721686</v>
      </c>
      <c r="F5" s="1"/>
      <c r="G5" s="208"/>
      <c r="H5" s="209"/>
      <c r="I5" s="209"/>
      <c r="J5" s="215"/>
    </row>
    <row r="6" ht="27.75" customHeight="1" spans="1:9">
      <c r="A6" s="205">
        <v>50102</v>
      </c>
      <c r="B6" s="205" t="s">
        <v>127</v>
      </c>
      <c r="C6" s="206">
        <v>1254</v>
      </c>
      <c r="D6" s="206">
        <v>1380</v>
      </c>
      <c r="E6" s="207">
        <f t="shared" si="0"/>
        <v>0.100478468899522</v>
      </c>
      <c r="F6" s="1"/>
      <c r="G6" s="208"/>
      <c r="H6" s="209"/>
      <c r="I6" s="209"/>
    </row>
    <row r="7" ht="27.75" customHeight="1" spans="1:9">
      <c r="A7" s="205">
        <v>50103</v>
      </c>
      <c r="B7" s="205" t="s">
        <v>128</v>
      </c>
      <c r="C7" s="206">
        <v>1153</v>
      </c>
      <c r="D7" s="206">
        <v>1492</v>
      </c>
      <c r="E7" s="207">
        <f t="shared" si="0"/>
        <v>0.294015611448395</v>
      </c>
      <c r="F7" s="1"/>
      <c r="G7" s="208"/>
      <c r="H7" s="209"/>
      <c r="I7" s="209"/>
    </row>
    <row r="8" ht="27.75" customHeight="1" spans="1:9">
      <c r="A8" s="205">
        <v>50104</v>
      </c>
      <c r="B8" s="205" t="s">
        <v>129</v>
      </c>
      <c r="C8" s="206"/>
      <c r="D8" s="206"/>
      <c r="E8" s="207"/>
      <c r="F8" s="1"/>
      <c r="G8" s="208"/>
      <c r="H8" s="209"/>
      <c r="I8" s="209"/>
    </row>
    <row r="9" ht="27.75" customHeight="1" spans="1:9">
      <c r="A9" s="205">
        <v>502</v>
      </c>
      <c r="B9" s="205" t="s">
        <v>130</v>
      </c>
      <c r="C9" s="206">
        <f>SUM(C10:C17)</f>
        <v>15137</v>
      </c>
      <c r="D9" s="206">
        <f>SUM(D10:D17)</f>
        <v>8460</v>
      </c>
      <c r="E9" s="207">
        <f t="shared" si="0"/>
        <v>-0.441104578185902</v>
      </c>
      <c r="F9" s="1"/>
      <c r="G9" s="209"/>
      <c r="H9" s="209"/>
      <c r="I9" s="209"/>
    </row>
    <row r="10" ht="27.75" customHeight="1" spans="1:9">
      <c r="A10" s="205">
        <v>50201</v>
      </c>
      <c r="B10" s="205" t="s">
        <v>131</v>
      </c>
      <c r="C10" s="206">
        <v>146</v>
      </c>
      <c r="D10" s="206">
        <v>159</v>
      </c>
      <c r="E10" s="207">
        <f t="shared" si="0"/>
        <v>0.089041095890411</v>
      </c>
      <c r="F10" s="1"/>
      <c r="G10" s="209"/>
      <c r="H10" s="209"/>
      <c r="I10" s="209"/>
    </row>
    <row r="11" ht="27.75" customHeight="1" spans="1:9">
      <c r="A11" s="205">
        <v>50203</v>
      </c>
      <c r="B11" s="205" t="s">
        <v>132</v>
      </c>
      <c r="C11" s="206">
        <v>0</v>
      </c>
      <c r="D11" s="206">
        <v>0</v>
      </c>
      <c r="E11" s="207"/>
      <c r="F11" s="1"/>
      <c r="G11" s="209"/>
      <c r="H11" s="209"/>
      <c r="I11" s="209"/>
    </row>
    <row r="12" ht="27.75" customHeight="1" spans="1:9">
      <c r="A12" s="205">
        <v>50204</v>
      </c>
      <c r="B12" s="205" t="s">
        <v>133</v>
      </c>
      <c r="C12" s="206">
        <v>1</v>
      </c>
      <c r="D12" s="206"/>
      <c r="E12" s="207">
        <f t="shared" si="0"/>
        <v>-1</v>
      </c>
      <c r="F12" s="1"/>
      <c r="G12" s="209"/>
      <c r="H12" s="209"/>
      <c r="I12" s="209"/>
    </row>
    <row r="13" ht="27.75" customHeight="1" spans="1:9">
      <c r="A13" s="205">
        <v>50205</v>
      </c>
      <c r="B13" s="205" t="s">
        <v>134</v>
      </c>
      <c r="C13" s="206">
        <v>13916</v>
      </c>
      <c r="D13" s="206"/>
      <c r="E13" s="207">
        <f t="shared" si="0"/>
        <v>-1</v>
      </c>
      <c r="F13" s="1"/>
      <c r="G13" s="209"/>
      <c r="H13" s="209"/>
      <c r="I13" s="209"/>
    </row>
    <row r="14" ht="27.75" customHeight="1" spans="1:9">
      <c r="A14" s="205">
        <v>50206</v>
      </c>
      <c r="B14" s="205" t="s">
        <v>135</v>
      </c>
      <c r="C14" s="206">
        <v>83</v>
      </c>
      <c r="D14" s="206">
        <v>82</v>
      </c>
      <c r="E14" s="207">
        <f t="shared" si="0"/>
        <v>-0.0120481927710843</v>
      </c>
      <c r="F14" s="1"/>
      <c r="G14" s="209"/>
      <c r="H14" s="209"/>
      <c r="I14" s="209"/>
    </row>
    <row r="15" ht="27.75" customHeight="1" spans="1:9">
      <c r="A15" s="205">
        <v>50208</v>
      </c>
      <c r="B15" s="205" t="s">
        <v>136</v>
      </c>
      <c r="C15" s="206">
        <v>723</v>
      </c>
      <c r="D15" s="206">
        <v>684</v>
      </c>
      <c r="E15" s="207">
        <f t="shared" si="0"/>
        <v>-0.0539419087136929</v>
      </c>
      <c r="F15" s="1"/>
      <c r="G15" s="209"/>
      <c r="H15" s="209"/>
      <c r="I15" s="209"/>
    </row>
    <row r="16" ht="27.75" customHeight="1" spans="1:9">
      <c r="A16" s="205">
        <v>50209</v>
      </c>
      <c r="B16" s="205" t="s">
        <v>137</v>
      </c>
      <c r="C16" s="206">
        <v>235</v>
      </c>
      <c r="D16" s="206">
        <v>215</v>
      </c>
      <c r="E16" s="207">
        <f t="shared" si="0"/>
        <v>-0.0851063829787234</v>
      </c>
      <c r="F16" s="1"/>
      <c r="G16" s="209"/>
      <c r="H16" s="209"/>
      <c r="I16" s="209"/>
    </row>
    <row r="17" ht="27.75" customHeight="1" spans="1:9">
      <c r="A17" s="205">
        <v>50299</v>
      </c>
      <c r="B17" s="205" t="s">
        <v>138</v>
      </c>
      <c r="C17" s="206">
        <v>33</v>
      </c>
      <c r="D17" s="206">
        <v>7320</v>
      </c>
      <c r="E17" s="207">
        <f t="shared" si="0"/>
        <v>220.818181818182</v>
      </c>
      <c r="F17" s="1"/>
      <c r="G17" s="209"/>
      <c r="H17" s="209"/>
      <c r="I17" s="209"/>
    </row>
    <row r="18" ht="27.75" customHeight="1" spans="1:9">
      <c r="A18" s="205">
        <v>509</v>
      </c>
      <c r="B18" s="205" t="s">
        <v>139</v>
      </c>
      <c r="C18" s="206">
        <f>SUM(C19:C19)</f>
        <v>154</v>
      </c>
      <c r="D18" s="206">
        <f>SUM(D19:D19)</f>
        <v>1015</v>
      </c>
      <c r="E18" s="207">
        <f t="shared" si="0"/>
        <v>5.59090909090909</v>
      </c>
      <c r="F18" s="1"/>
      <c r="G18" s="209"/>
      <c r="H18" s="209"/>
      <c r="I18" s="209"/>
    </row>
    <row r="19" ht="27.75" customHeight="1" spans="1:9">
      <c r="A19" s="205">
        <v>50901</v>
      </c>
      <c r="B19" s="205" t="s">
        <v>140</v>
      </c>
      <c r="C19" s="206">
        <v>154</v>
      </c>
      <c r="D19" s="206">
        <v>1015</v>
      </c>
      <c r="E19" s="207">
        <f t="shared" si="0"/>
        <v>5.59090909090909</v>
      </c>
      <c r="F19" s="1"/>
      <c r="G19" s="209"/>
      <c r="H19" s="209"/>
      <c r="I19" s="209"/>
    </row>
    <row r="20" ht="27.75" customHeight="1" spans="1:9">
      <c r="A20" s="210"/>
      <c r="B20" s="205"/>
      <c r="C20" s="205"/>
      <c r="D20" s="206"/>
      <c r="E20" s="207"/>
      <c r="F20" s="1"/>
      <c r="G20" s="209"/>
      <c r="H20" s="209"/>
      <c r="I20" s="209"/>
    </row>
    <row r="21" ht="27.75" customHeight="1" spans="1:9">
      <c r="A21" s="210"/>
      <c r="B21" s="211" t="s">
        <v>109</v>
      </c>
      <c r="C21" s="212">
        <f>C4+C9+C18</f>
        <v>24435</v>
      </c>
      <c r="D21" s="213">
        <f>D4+D9+D18</f>
        <v>20162</v>
      </c>
      <c r="E21" s="214">
        <f>(D21-C21)/C21</f>
        <v>-0.17487210967874</v>
      </c>
      <c r="F21" s="209"/>
      <c r="G21" s="209"/>
      <c r="H21" s="209"/>
      <c r="I21" s="209"/>
    </row>
    <row r="22" spans="2:9">
      <c r="B22" s="215"/>
      <c r="C22" s="215"/>
      <c r="F22" s="209"/>
      <c r="G22" s="209"/>
      <c r="H22" s="209"/>
      <c r="I22" s="209"/>
    </row>
  </sheetData>
  <mergeCells count="1">
    <mergeCell ref="B1:E1"/>
  </mergeCells>
  <pageMargins left="0.707638888888889" right="0.707638888888889" top="0.747916666666667" bottom="0.747916666666667" header="0.313888888888889" footer="0.313888888888889"/>
  <pageSetup paperSize="9" scale="80" firstPageNumber="33" orientation="portrait" useFirstPageNumber="1"/>
  <headerFooter>
    <oddFooter>&amp;C33</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2"/>
  <sheetViews>
    <sheetView workbookViewId="0">
      <selection activeCell="B1" sqref="B1:E1"/>
    </sheetView>
  </sheetViews>
  <sheetFormatPr defaultColWidth="9" defaultRowHeight="14.25"/>
  <cols>
    <col min="1" max="1" width="9" style="198"/>
    <col min="2" max="2" width="32.4" style="198" customWidth="1"/>
    <col min="3" max="3" width="14.5333333333333" style="198" customWidth="1"/>
    <col min="4" max="5" width="16.1" style="199" customWidth="1"/>
    <col min="6" max="6" width="9" style="198"/>
    <col min="7" max="7" width="9.7" style="198" customWidth="1"/>
    <col min="8" max="16384" width="9" style="198"/>
  </cols>
  <sheetData>
    <row r="1" s="198" customFormat="1" ht="26.25" customHeight="1" spans="2:5">
      <c r="B1" s="200" t="s">
        <v>141</v>
      </c>
      <c r="C1" s="200"/>
      <c r="D1" s="200"/>
      <c r="E1" s="200"/>
    </row>
    <row r="2" s="198" customFormat="1" ht="16.5" customHeight="1" spans="1:5">
      <c r="A2" s="198" t="s">
        <v>142</v>
      </c>
      <c r="B2" s="201"/>
      <c r="C2" s="201"/>
      <c r="D2" s="202"/>
      <c r="E2" s="202" t="s">
        <v>48</v>
      </c>
    </row>
    <row r="3" s="198" customFormat="1" ht="36.75" customHeight="1" spans="1:5">
      <c r="A3" s="203" t="s">
        <v>122</v>
      </c>
      <c r="B3" s="41" t="s">
        <v>123</v>
      </c>
      <c r="C3" s="41" t="s">
        <v>50</v>
      </c>
      <c r="D3" s="204" t="s">
        <v>51</v>
      </c>
      <c r="E3" s="204" t="s">
        <v>124</v>
      </c>
    </row>
    <row r="4" s="198" customFormat="1" ht="27.75" customHeight="1" spans="1:9">
      <c r="A4" s="205">
        <v>501</v>
      </c>
      <c r="B4" s="205" t="s">
        <v>125</v>
      </c>
      <c r="C4" s="206">
        <f>SUM(C5:C8)</f>
        <v>9144</v>
      </c>
      <c r="D4" s="206">
        <f>SUM(D5:D8)</f>
        <v>10687</v>
      </c>
      <c r="E4" s="207">
        <f t="shared" ref="E4:E7" si="0">(D4-C4)/C4</f>
        <v>0.168744531933508</v>
      </c>
      <c r="F4" s="1"/>
      <c r="G4" s="208"/>
      <c r="H4" s="209"/>
      <c r="I4" s="209"/>
    </row>
    <row r="5" s="198" customFormat="1" ht="27.75" customHeight="1" spans="1:10">
      <c r="A5" s="205">
        <v>50101</v>
      </c>
      <c r="B5" s="205" t="s">
        <v>126</v>
      </c>
      <c r="C5" s="206">
        <v>6737</v>
      </c>
      <c r="D5" s="206">
        <v>7815</v>
      </c>
      <c r="E5" s="207">
        <f t="shared" si="0"/>
        <v>0.160011874721686</v>
      </c>
      <c r="F5" s="1"/>
      <c r="G5" s="208"/>
      <c r="H5" s="209"/>
      <c r="I5" s="209"/>
      <c r="J5" s="215"/>
    </row>
    <row r="6" s="198" customFormat="1" ht="27.75" customHeight="1" spans="1:9">
      <c r="A6" s="205">
        <v>50102</v>
      </c>
      <c r="B6" s="205" t="s">
        <v>127</v>
      </c>
      <c r="C6" s="206">
        <v>1254</v>
      </c>
      <c r="D6" s="206">
        <v>1380</v>
      </c>
      <c r="E6" s="207">
        <f t="shared" si="0"/>
        <v>0.100478468899522</v>
      </c>
      <c r="F6" s="1"/>
      <c r="G6" s="208"/>
      <c r="H6" s="209"/>
      <c r="I6" s="209"/>
    </row>
    <row r="7" s="198" customFormat="1" ht="27.75" customHeight="1" spans="1:9">
      <c r="A7" s="205">
        <v>50103</v>
      </c>
      <c r="B7" s="205" t="s">
        <v>128</v>
      </c>
      <c r="C7" s="206">
        <v>1153</v>
      </c>
      <c r="D7" s="206">
        <v>1492</v>
      </c>
      <c r="E7" s="207">
        <f t="shared" si="0"/>
        <v>0.294015611448395</v>
      </c>
      <c r="F7" s="1"/>
      <c r="G7" s="208"/>
      <c r="H7" s="209"/>
      <c r="I7" s="209"/>
    </row>
    <row r="8" s="198" customFormat="1" ht="27.75" customHeight="1" spans="1:9">
      <c r="A8" s="205">
        <v>50104</v>
      </c>
      <c r="B8" s="205" t="s">
        <v>129</v>
      </c>
      <c r="C8" s="206"/>
      <c r="D8" s="206"/>
      <c r="E8" s="207"/>
      <c r="F8" s="1"/>
      <c r="G8" s="208"/>
      <c r="H8" s="209"/>
      <c r="I8" s="209"/>
    </row>
    <row r="9" s="198" customFormat="1" ht="27.75" customHeight="1" spans="1:9">
      <c r="A9" s="205">
        <v>502</v>
      </c>
      <c r="B9" s="205" t="s">
        <v>130</v>
      </c>
      <c r="C9" s="206">
        <f>SUM(C10:C17)</f>
        <v>15137</v>
      </c>
      <c r="D9" s="206">
        <f>SUM(D10:D17)</f>
        <v>8460</v>
      </c>
      <c r="E9" s="207">
        <f t="shared" ref="E9:E19" si="1">(D9-C9)/C9</f>
        <v>-0.441104578185902</v>
      </c>
      <c r="F9" s="1"/>
      <c r="G9" s="209"/>
      <c r="H9" s="209"/>
      <c r="I9" s="209"/>
    </row>
    <row r="10" s="198" customFormat="1" ht="27.75" customHeight="1" spans="1:9">
      <c r="A10" s="205">
        <v>50201</v>
      </c>
      <c r="B10" s="205" t="s">
        <v>131</v>
      </c>
      <c r="C10" s="206">
        <v>146</v>
      </c>
      <c r="D10" s="206">
        <v>159</v>
      </c>
      <c r="E10" s="207">
        <f t="shared" si="1"/>
        <v>0.089041095890411</v>
      </c>
      <c r="F10" s="1"/>
      <c r="G10" s="209"/>
      <c r="H10" s="209"/>
      <c r="I10" s="209"/>
    </row>
    <row r="11" s="198" customFormat="1" ht="27.75" customHeight="1" spans="1:9">
      <c r="A11" s="205">
        <v>50203</v>
      </c>
      <c r="B11" s="205" t="s">
        <v>132</v>
      </c>
      <c r="C11" s="206">
        <v>0</v>
      </c>
      <c r="D11" s="206">
        <v>0</v>
      </c>
      <c r="E11" s="207"/>
      <c r="F11" s="1"/>
      <c r="G11" s="209"/>
      <c r="H11" s="209"/>
      <c r="I11" s="209"/>
    </row>
    <row r="12" s="198" customFormat="1" ht="27.75" customHeight="1" spans="1:9">
      <c r="A12" s="205">
        <v>50204</v>
      </c>
      <c r="B12" s="205" t="s">
        <v>133</v>
      </c>
      <c r="C12" s="206">
        <v>1</v>
      </c>
      <c r="D12" s="206"/>
      <c r="E12" s="207">
        <f t="shared" si="1"/>
        <v>-1</v>
      </c>
      <c r="F12" s="1"/>
      <c r="G12" s="209"/>
      <c r="H12" s="209"/>
      <c r="I12" s="209"/>
    </row>
    <row r="13" s="198" customFormat="1" ht="27.75" customHeight="1" spans="1:9">
      <c r="A13" s="205">
        <v>50205</v>
      </c>
      <c r="B13" s="205" t="s">
        <v>134</v>
      </c>
      <c r="C13" s="206">
        <v>13916</v>
      </c>
      <c r="D13" s="206"/>
      <c r="E13" s="207">
        <f t="shared" si="1"/>
        <v>-1</v>
      </c>
      <c r="F13" s="1"/>
      <c r="G13" s="209"/>
      <c r="H13" s="209"/>
      <c r="I13" s="209"/>
    </row>
    <row r="14" s="198" customFormat="1" ht="27.75" customHeight="1" spans="1:9">
      <c r="A14" s="205">
        <v>50206</v>
      </c>
      <c r="B14" s="205" t="s">
        <v>135</v>
      </c>
      <c r="C14" s="206">
        <v>83</v>
      </c>
      <c r="D14" s="206">
        <v>82</v>
      </c>
      <c r="E14" s="207">
        <f t="shared" si="1"/>
        <v>-0.0120481927710843</v>
      </c>
      <c r="F14" s="1"/>
      <c r="G14" s="209"/>
      <c r="H14" s="209"/>
      <c r="I14" s="209"/>
    </row>
    <row r="15" s="198" customFormat="1" ht="27.75" customHeight="1" spans="1:9">
      <c r="A15" s="205">
        <v>50208</v>
      </c>
      <c r="B15" s="205" t="s">
        <v>136</v>
      </c>
      <c r="C15" s="206">
        <v>723</v>
      </c>
      <c r="D15" s="206">
        <v>684</v>
      </c>
      <c r="E15" s="207">
        <f t="shared" si="1"/>
        <v>-0.0539419087136929</v>
      </c>
      <c r="F15" s="1"/>
      <c r="G15" s="209"/>
      <c r="H15" s="209"/>
      <c r="I15" s="209"/>
    </row>
    <row r="16" s="198" customFormat="1" ht="27.75" customHeight="1" spans="1:9">
      <c r="A16" s="205">
        <v>50209</v>
      </c>
      <c r="B16" s="205" t="s">
        <v>137</v>
      </c>
      <c r="C16" s="206">
        <v>235</v>
      </c>
      <c r="D16" s="206">
        <v>215</v>
      </c>
      <c r="E16" s="207">
        <f t="shared" si="1"/>
        <v>-0.0851063829787234</v>
      </c>
      <c r="F16" s="1"/>
      <c r="G16" s="209"/>
      <c r="H16" s="209"/>
      <c r="I16" s="209"/>
    </row>
    <row r="17" s="198" customFormat="1" ht="27.75" customHeight="1" spans="1:9">
      <c r="A17" s="205">
        <v>50299</v>
      </c>
      <c r="B17" s="205" t="s">
        <v>138</v>
      </c>
      <c r="C17" s="206">
        <v>33</v>
      </c>
      <c r="D17" s="206">
        <v>7320</v>
      </c>
      <c r="E17" s="207">
        <f t="shared" si="1"/>
        <v>220.818181818182</v>
      </c>
      <c r="F17" s="1"/>
      <c r="G17" s="209"/>
      <c r="H17" s="209"/>
      <c r="I17" s="209"/>
    </row>
    <row r="18" s="198" customFormat="1" ht="27.75" customHeight="1" spans="1:9">
      <c r="A18" s="205">
        <v>509</v>
      </c>
      <c r="B18" s="205" t="s">
        <v>139</v>
      </c>
      <c r="C18" s="206">
        <f>SUM(C19:C19)</f>
        <v>154</v>
      </c>
      <c r="D18" s="206">
        <f>SUM(D19:D19)</f>
        <v>1015</v>
      </c>
      <c r="E18" s="207">
        <f t="shared" si="1"/>
        <v>5.59090909090909</v>
      </c>
      <c r="F18" s="1"/>
      <c r="G18" s="209"/>
      <c r="H18" s="209"/>
      <c r="I18" s="209"/>
    </row>
    <row r="19" s="198" customFormat="1" ht="27.75" customHeight="1" spans="1:9">
      <c r="A19" s="205">
        <v>50901</v>
      </c>
      <c r="B19" s="205" t="s">
        <v>140</v>
      </c>
      <c r="C19" s="206">
        <v>154</v>
      </c>
      <c r="D19" s="206">
        <v>1015</v>
      </c>
      <c r="E19" s="207">
        <f t="shared" si="1"/>
        <v>5.59090909090909</v>
      </c>
      <c r="F19" s="1"/>
      <c r="G19" s="209"/>
      <c r="H19" s="209"/>
      <c r="I19" s="209"/>
    </row>
    <row r="20" s="198" customFormat="1" ht="27.75" customHeight="1" spans="1:9">
      <c r="A20" s="210"/>
      <c r="B20" s="205"/>
      <c r="C20" s="205"/>
      <c r="D20" s="206"/>
      <c r="E20" s="207"/>
      <c r="F20" s="1"/>
      <c r="G20" s="209"/>
      <c r="H20" s="209"/>
      <c r="I20" s="209"/>
    </row>
    <row r="21" s="198" customFormat="1" ht="27.75" customHeight="1" spans="1:9">
      <c r="A21" s="210"/>
      <c r="B21" s="211" t="s">
        <v>109</v>
      </c>
      <c r="C21" s="212">
        <f>C4+C9+C18</f>
        <v>24435</v>
      </c>
      <c r="D21" s="213">
        <f>D4+D9+D18</f>
        <v>20162</v>
      </c>
      <c r="E21" s="214">
        <f>(D21-C21)/C21</f>
        <v>-0.17487210967874</v>
      </c>
      <c r="F21" s="209"/>
      <c r="G21" s="209"/>
      <c r="H21" s="209"/>
      <c r="I21" s="209"/>
    </row>
    <row r="22" s="198" customFormat="1" spans="2:9">
      <c r="B22" s="215"/>
      <c r="C22" s="215"/>
      <c r="D22" s="199"/>
      <c r="E22" s="199"/>
      <c r="F22" s="209"/>
      <c r="G22" s="209"/>
      <c r="H22" s="209"/>
      <c r="I22" s="209"/>
    </row>
  </sheetData>
  <mergeCells count="1">
    <mergeCell ref="B1:E1"/>
  </mergeCells>
  <pageMargins left="0.75" right="0.75" top="1" bottom="1" header="0.5" footer="0.5"/>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8"/>
  <sheetViews>
    <sheetView workbookViewId="0">
      <selection activeCell="B27" sqref="B27"/>
    </sheetView>
  </sheetViews>
  <sheetFormatPr defaultColWidth="9" defaultRowHeight="14.25" outlineLevelCol="4"/>
  <cols>
    <col min="2" max="2" width="23.125" customWidth="1"/>
    <col min="3" max="5" width="19.5" customWidth="1"/>
  </cols>
  <sheetData>
    <row r="1" customHeight="1" spans="1:5">
      <c r="A1" s="132" t="s">
        <v>143</v>
      </c>
      <c r="B1" s="132"/>
      <c r="C1" s="132"/>
      <c r="D1" s="132"/>
      <c r="E1" s="132"/>
    </row>
    <row r="2" spans="1:5">
      <c r="A2" s="133" t="s">
        <v>144</v>
      </c>
      <c r="B2" s="133"/>
      <c r="C2" s="133"/>
      <c r="D2" s="133"/>
      <c r="E2" s="48" t="s">
        <v>48</v>
      </c>
    </row>
    <row r="3" ht="15.75" customHeight="1" spans="1:5">
      <c r="A3" s="136" t="s">
        <v>122</v>
      </c>
      <c r="B3" s="197" t="s">
        <v>145</v>
      </c>
      <c r="C3" s="197" t="s">
        <v>50</v>
      </c>
      <c r="D3" s="197" t="s">
        <v>51</v>
      </c>
      <c r="E3" s="136" t="s">
        <v>146</v>
      </c>
    </row>
    <row r="4" spans="1:5">
      <c r="A4" s="136"/>
      <c r="B4" s="197"/>
      <c r="C4" s="197"/>
      <c r="D4" s="197"/>
      <c r="E4" s="136"/>
    </row>
    <row r="5" spans="1:5">
      <c r="A5" s="137">
        <v>23001</v>
      </c>
      <c r="B5" s="137" t="s">
        <v>147</v>
      </c>
      <c r="C5" s="195"/>
      <c r="D5" s="195"/>
      <c r="E5" s="195"/>
    </row>
    <row r="6" spans="1:5">
      <c r="A6" s="137">
        <v>2300102</v>
      </c>
      <c r="B6" s="137" t="s">
        <v>148</v>
      </c>
      <c r="C6" s="195"/>
      <c r="D6" s="195"/>
      <c r="E6" s="195"/>
    </row>
    <row r="7" spans="1:5">
      <c r="A7" s="137">
        <v>2300104</v>
      </c>
      <c r="B7" s="137" t="s">
        <v>149</v>
      </c>
      <c r="C7" s="195"/>
      <c r="D7" s="195"/>
      <c r="E7" s="195"/>
    </row>
    <row r="8" spans="1:5">
      <c r="A8" s="137">
        <v>2300105</v>
      </c>
      <c r="B8" s="137" t="s">
        <v>150</v>
      </c>
      <c r="C8" s="195"/>
      <c r="D8" s="195"/>
      <c r="E8" s="195"/>
    </row>
    <row r="9" spans="1:5">
      <c r="A9" s="137" t="s">
        <v>151</v>
      </c>
      <c r="B9" s="137" t="s">
        <v>152</v>
      </c>
      <c r="C9" s="195"/>
      <c r="D9" s="195"/>
      <c r="E9" s="195"/>
    </row>
    <row r="10" spans="1:5">
      <c r="A10" s="137">
        <v>23002</v>
      </c>
      <c r="B10" s="137" t="s">
        <v>153</v>
      </c>
      <c r="C10" s="195"/>
      <c r="D10" s="195"/>
      <c r="E10" s="195"/>
    </row>
    <row r="11" spans="1:5">
      <c r="A11" s="137">
        <v>2300201</v>
      </c>
      <c r="B11" s="137" t="s">
        <v>154</v>
      </c>
      <c r="C11" s="195"/>
      <c r="D11" s="195"/>
      <c r="E11" s="195"/>
    </row>
    <row r="12" spans="1:5">
      <c r="A12" s="137">
        <v>2300202</v>
      </c>
      <c r="B12" s="137" t="s">
        <v>155</v>
      </c>
      <c r="C12" s="195"/>
      <c r="D12" s="195"/>
      <c r="E12" s="195"/>
    </row>
    <row r="13" ht="24" spans="1:5">
      <c r="A13" s="137">
        <v>2300207</v>
      </c>
      <c r="B13" s="137" t="s">
        <v>156</v>
      </c>
      <c r="C13" s="195"/>
      <c r="D13" s="195"/>
      <c r="E13" s="195"/>
    </row>
    <row r="14" spans="1:5">
      <c r="A14" s="137" t="s">
        <v>157</v>
      </c>
      <c r="B14" s="137" t="s">
        <v>158</v>
      </c>
      <c r="C14" s="195"/>
      <c r="D14" s="195"/>
      <c r="E14" s="195"/>
    </row>
    <row r="15" spans="1:5">
      <c r="A15" s="137">
        <v>23003</v>
      </c>
      <c r="B15" s="137" t="s">
        <v>159</v>
      </c>
      <c r="C15" s="195"/>
      <c r="D15" s="195"/>
      <c r="E15" s="195"/>
    </row>
    <row r="16" spans="1:5">
      <c r="A16" s="195" t="s">
        <v>157</v>
      </c>
      <c r="B16" s="195" t="s">
        <v>157</v>
      </c>
      <c r="C16" s="195"/>
      <c r="D16" s="195"/>
      <c r="E16" s="195"/>
    </row>
    <row r="17" ht="24" spans="1:5">
      <c r="A17" s="195"/>
      <c r="B17" s="194" t="s">
        <v>160</v>
      </c>
      <c r="C17" s="195"/>
      <c r="D17" s="195"/>
      <c r="E17" s="195"/>
    </row>
    <row r="18" spans="1:5">
      <c r="A18" s="139" t="s">
        <v>161</v>
      </c>
      <c r="B18" s="139"/>
      <c r="C18" s="139"/>
      <c r="D18" s="139"/>
      <c r="E18" s="139"/>
    </row>
  </sheetData>
  <mergeCells count="7">
    <mergeCell ref="A1:E1"/>
    <mergeCell ref="A18:E18"/>
    <mergeCell ref="A3:A4"/>
    <mergeCell ref="B3:B4"/>
    <mergeCell ref="C3:C4"/>
    <mergeCell ref="D3:D4"/>
    <mergeCell ref="E3:E4"/>
  </mergeCell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Company>OFFICE</Company>
  <Application>Microsoft Excel</Application>
  <HeadingPairs>
    <vt:vector size="2" baseType="variant">
      <vt:variant>
        <vt:lpstr>工作表</vt:lpstr>
      </vt:variant>
      <vt:variant>
        <vt:i4>38</vt:i4>
      </vt:variant>
    </vt:vector>
  </HeadingPairs>
  <TitlesOfParts>
    <vt:vector size="38" baseType="lpstr">
      <vt:lpstr>封面</vt:lpstr>
      <vt:lpstr>目录</vt:lpstr>
      <vt:lpstr>表一—乌尔禾区一般预算收入</vt:lpstr>
      <vt:lpstr>表二-乌尔禾区一般预算支出</vt:lpstr>
      <vt:lpstr>表三—乌尔禾区本级一般预算收入</vt:lpstr>
      <vt:lpstr>表四-乌尔禾区本级一般预算支出</vt:lpstr>
      <vt:lpstr>表五 一般公共预算支出经济分类</vt:lpstr>
      <vt:lpstr>表六 一般公共预算本级支出经济分类</vt:lpstr>
      <vt:lpstr>表七-2022年乌尔禾区对下转移支付安排情况</vt:lpstr>
      <vt:lpstr>表八-2022年乌尔禾区对下转移支付情况(分地区、项目)</vt:lpstr>
      <vt:lpstr>表九-乌尔禾区基金收入</vt:lpstr>
      <vt:lpstr>表十-乌尔禾区基金支出</vt:lpstr>
      <vt:lpstr>表十一-乌尔禾区本级基金收入</vt:lpstr>
      <vt:lpstr>表十二-乌尔禾区本级基金支出</vt:lpstr>
      <vt:lpstr>表十三-2022年乌尔禾区对下转移支付（分地区、项目）</vt:lpstr>
      <vt:lpstr>表十四-乌尔禾区国有资本经营收入</vt:lpstr>
      <vt:lpstr>表十五-乌尔禾区国有资本经营支出</vt:lpstr>
      <vt:lpstr>表十六-乌尔禾区本级国有资本经营收入</vt:lpstr>
      <vt:lpstr>表十七-乌尔禾区本级国有资本经营支出</vt:lpstr>
      <vt:lpstr>表十八-2022年乌尔禾区区国有资本经营预算对下转移支付（分</vt:lpstr>
      <vt:lpstr>表十九-乌尔禾区社会保险基金预算收入表</vt:lpstr>
      <vt:lpstr>表二十-乌尔禾区社会保险基金预算支出表</vt:lpstr>
      <vt:lpstr>表二十一-乌尔禾区社会保险基金预算结余表</vt:lpstr>
      <vt:lpstr>表二十二-乌尔禾区本级社会保险基金预算收入表</vt:lpstr>
      <vt:lpstr>表二十三-乌尔禾区本级社会保险基金预算支出表</vt:lpstr>
      <vt:lpstr>表二十四-乌尔禾区本级社会保险基金预算结余表</vt:lpstr>
      <vt:lpstr>表二十五-“三公”经费支出</vt:lpstr>
      <vt:lpstr>表二十六-2021年度乌尔禾区政府一般债务限额、余额情况表</vt:lpstr>
      <vt:lpstr>表二十七-2021年度乌尔禾区政府专项债务限额、余额情况表</vt:lpstr>
      <vt:lpstr>表二十八-2021年度乌尔禾区政府债务限额、余额（含一般债务</vt:lpstr>
      <vt:lpstr>表二十九-2021年度乌尔禾区政府债券发行情况表</vt:lpstr>
      <vt:lpstr>表三十-2021年度乌尔禾区政府债券发行情况明细表</vt:lpstr>
      <vt:lpstr>表三十一-2021年度乌尔禾区新增债券使用情况表</vt:lpstr>
      <vt:lpstr>表三十二-2021年度乌尔禾区还本付息预计执行及本年度还本付息</vt:lpstr>
      <vt:lpstr>表三十三-2022年度乌尔禾区政府新增债券资金使用安排情况表</vt:lpstr>
      <vt:lpstr>表三十四-2022年乌尔禾区本级政府专项债务表</vt:lpstr>
      <vt:lpstr>表三十五-2022年度乌尔禾区政府新增专项债券资金使用安排情况</vt:lpstr>
      <vt:lpstr>表三十六-一般公共预算支出功能分类</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CurUserName</dc:creator>
  <cp:lastModifiedBy>紫砂萱</cp:lastModifiedBy>
  <dcterms:created xsi:type="dcterms:W3CDTF">2009-07-11T03:43:00Z</dcterms:created>
  <cp:lastPrinted>2019-01-21T09:34:00Z</cp:lastPrinted>
  <dcterms:modified xsi:type="dcterms:W3CDTF">2024-03-20T05:10:05Z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2052-12.1.0.16388</vt:lpwstr>
  </property>
  <property fmtid="{D5CDD505-2E9C-101B-9397-08002B2CF9AE}" pid="3" name="KSOReadingLayout">
    <vt:bool>true</vt:bool>
  </property>
  <property fmtid="{D5CDD505-2E9C-101B-9397-08002B2CF9AE}" pid="4" name="ICV">
    <vt:lpwstr>86A67403EB6B469A8F83B11737EE8379</vt:lpwstr>
  </property>
</Properties>
</file>